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5000" windowHeight="7740" activeTab="1"/>
  </bookViews>
  <sheets>
    <sheet name="Linear Design" sheetId="8" r:id="rId1"/>
    <sheet name="Quadratic Design" sheetId="9" r:id="rId2"/>
  </sheets>
  <calcPr calcId="145621"/>
</workbook>
</file>

<file path=xl/calcChain.xml><?xml version="1.0" encoding="utf-8"?>
<calcChain xmlns="http://schemas.openxmlformats.org/spreadsheetml/2006/main">
  <c r="G25" i="9" l="1"/>
  <c r="F25" i="9"/>
  <c r="G24" i="9" s="1"/>
  <c r="E25" i="9"/>
  <c r="E24" i="9" s="1"/>
  <c r="D25" i="9"/>
  <c r="H21" i="9"/>
  <c r="F21" i="9"/>
  <c r="I21" i="9" s="1"/>
  <c r="D21" i="9"/>
  <c r="H20" i="9"/>
  <c r="F20" i="9"/>
  <c r="I20" i="9" s="1"/>
  <c r="D20" i="9"/>
  <c r="H19" i="9"/>
  <c r="F19" i="9"/>
  <c r="E19" i="9" s="1"/>
  <c r="D19" i="9"/>
  <c r="H18" i="9"/>
  <c r="F18" i="9"/>
  <c r="I18" i="9" s="1"/>
  <c r="D18" i="9"/>
  <c r="H17" i="9"/>
  <c r="F17" i="9"/>
  <c r="I17" i="9" s="1"/>
  <c r="D17" i="9"/>
  <c r="H16" i="9"/>
  <c r="F16" i="9"/>
  <c r="E16" i="9" s="1"/>
  <c r="D16" i="9"/>
  <c r="H15" i="9"/>
  <c r="F15" i="9"/>
  <c r="D15" i="9"/>
  <c r="H14" i="9"/>
  <c r="F14" i="9"/>
  <c r="I14" i="9" s="1"/>
  <c r="D14" i="9"/>
  <c r="H13" i="9"/>
  <c r="F13" i="9"/>
  <c r="I13" i="9" s="1"/>
  <c r="D13" i="9"/>
  <c r="H12" i="9"/>
  <c r="F12" i="9"/>
  <c r="I12" i="9" s="1"/>
  <c r="D12" i="9"/>
  <c r="H11" i="9"/>
  <c r="F11" i="9"/>
  <c r="E11" i="9" s="1"/>
  <c r="D11" i="9"/>
  <c r="H10" i="9"/>
  <c r="F10" i="9"/>
  <c r="I10" i="9" s="1"/>
  <c r="D10" i="9"/>
  <c r="H9" i="9"/>
  <c r="F9" i="9"/>
  <c r="I9" i="9" s="1"/>
  <c r="D9" i="9"/>
  <c r="H8" i="9"/>
  <c r="F8" i="9"/>
  <c r="E8" i="9" s="1"/>
  <c r="D8" i="9"/>
  <c r="H7" i="9"/>
  <c r="F7" i="9"/>
  <c r="D7" i="9"/>
  <c r="E24" i="8"/>
  <c r="D24" i="8"/>
  <c r="E23" i="8"/>
  <c r="D23" i="8"/>
  <c r="E21" i="8"/>
  <c r="G21" i="8" s="1"/>
  <c r="E20" i="8"/>
  <c r="D20" i="8" s="1"/>
  <c r="E19" i="8"/>
  <c r="G19" i="8" s="1"/>
  <c r="E18" i="8"/>
  <c r="G18" i="8" s="1"/>
  <c r="E17" i="8"/>
  <c r="G17" i="8" s="1"/>
  <c r="E16" i="8"/>
  <c r="G16" i="8" s="1"/>
  <c r="E15" i="8"/>
  <c r="G15" i="8" s="1"/>
  <c r="E14" i="8"/>
  <c r="G14" i="8" s="1"/>
  <c r="E13" i="8"/>
  <c r="D13" i="8" s="1"/>
  <c r="E12" i="8"/>
  <c r="G12" i="8" s="1"/>
  <c r="E11" i="8"/>
  <c r="G11" i="8" s="1"/>
  <c r="E10" i="8"/>
  <c r="G10" i="8" s="1"/>
  <c r="E9" i="8"/>
  <c r="G9" i="8" s="1"/>
  <c r="E8" i="8"/>
  <c r="D8" i="8" s="1"/>
  <c r="E7" i="8"/>
  <c r="G7" i="8" s="1"/>
  <c r="E6" i="8"/>
  <c r="G6" i="8" s="1"/>
  <c r="E10" i="9" l="1"/>
  <c r="E13" i="9"/>
  <c r="I8" i="9"/>
  <c r="D9" i="8"/>
  <c r="I11" i="9"/>
  <c r="E15" i="9"/>
  <c r="E9" i="9"/>
  <c r="E18" i="9"/>
  <c r="D14" i="8"/>
  <c r="E14" i="9"/>
  <c r="D10" i="8"/>
  <c r="D16" i="8"/>
  <c r="G8" i="8"/>
  <c r="E21" i="9"/>
  <c r="E17" i="9"/>
  <c r="I19" i="9"/>
  <c r="E7" i="9"/>
  <c r="I15" i="9"/>
  <c r="I16" i="9"/>
  <c r="D6" i="8"/>
  <c r="R5" i="8" s="1" a="1"/>
  <c r="D21" i="8"/>
  <c r="E12" i="9"/>
  <c r="T5" i="9" s="1" a="1"/>
  <c r="E20" i="9"/>
  <c r="I7" i="9"/>
  <c r="D17" i="8"/>
  <c r="D11" i="8"/>
  <c r="G13" i="8"/>
  <c r="D18" i="8"/>
  <c r="G20" i="8"/>
  <c r="D7" i="8"/>
  <c r="D12" i="8"/>
  <c r="D19" i="8"/>
  <c r="D15" i="8"/>
  <c r="R15" i="8" l="1" a="1"/>
  <c r="R17" i="8" s="1"/>
  <c r="T15" i="9" a="1"/>
  <c r="V19" i="9" s="1"/>
  <c r="U7" i="9"/>
  <c r="V9" i="9"/>
  <c r="T7" i="9"/>
  <c r="U9" i="9"/>
  <c r="V6" i="9"/>
  <c r="T9" i="9"/>
  <c r="U6" i="9"/>
  <c r="V8" i="9"/>
  <c r="T6" i="9"/>
  <c r="V5" i="9"/>
  <c r="U8" i="9"/>
  <c r="T8" i="9"/>
  <c r="U5" i="9"/>
  <c r="V7" i="9"/>
  <c r="T5" i="9"/>
  <c r="S8" i="8"/>
  <c r="R8" i="8"/>
  <c r="S7" i="8"/>
  <c r="R7" i="8"/>
  <c r="S6" i="8"/>
  <c r="R6" i="8"/>
  <c r="S9" i="8"/>
  <c r="S5" i="8"/>
  <c r="R9" i="8"/>
  <c r="R5" i="8"/>
  <c r="S15" i="8" l="1"/>
  <c r="V18" i="9"/>
  <c r="T15" i="9"/>
  <c r="U18" i="9"/>
  <c r="R15" i="8"/>
  <c r="R18" i="8"/>
  <c r="R19" i="8"/>
  <c r="S18" i="8"/>
  <c r="T16" i="9"/>
  <c r="U17" i="9"/>
  <c r="R16" i="8"/>
  <c r="U16" i="9"/>
  <c r="V17" i="9"/>
  <c r="S17" i="8"/>
  <c r="T19" i="9"/>
  <c r="U15" i="9"/>
  <c r="S19" i="8"/>
  <c r="V16" i="9"/>
  <c r="T18" i="9"/>
  <c r="S16" i="8"/>
  <c r="U19" i="9"/>
  <c r="V15" i="9"/>
  <c r="T17" i="9"/>
</calcChain>
</file>

<file path=xl/sharedStrings.xml><?xml version="1.0" encoding="utf-8"?>
<sst xmlns="http://schemas.openxmlformats.org/spreadsheetml/2006/main" count="96" uniqueCount="32">
  <si>
    <t>LINEST</t>
  </si>
  <si>
    <t>Legend</t>
  </si>
  <si>
    <t>b1</t>
  </si>
  <si>
    <t>b0</t>
  </si>
  <si>
    <t>se-b1</t>
  </si>
  <si>
    <t>se-b0</t>
  </si>
  <si>
    <t>R2</t>
  </si>
  <si>
    <t>sey</t>
  </si>
  <si>
    <t>F-overall</t>
  </si>
  <si>
    <t>df</t>
  </si>
  <si>
    <t>ssreg</t>
  </si>
  <si>
    <t>ssresid</t>
  </si>
  <si>
    <t>True slope =</t>
  </si>
  <si>
    <t>True Intercept =</t>
  </si>
  <si>
    <t>residual Std Dev. =</t>
  </si>
  <si>
    <t>Even Spacing Design</t>
  </si>
  <si>
    <t>Dumbbell Design</t>
  </si>
  <si>
    <t>x</t>
  </si>
  <si>
    <t>y</t>
  </si>
  <si>
    <t>error</t>
  </si>
  <si>
    <t>Expected SE(b1):</t>
  </si>
  <si>
    <t>Mean of 100 trials:</t>
  </si>
  <si>
    <t>Even</t>
  </si>
  <si>
    <t>Dumbbell</t>
  </si>
  <si>
    <t>Trial</t>
  </si>
  <si>
    <t>SE(b1)</t>
  </si>
  <si>
    <t>True x^2 coefficient=</t>
  </si>
  <si>
    <t>b2</t>
  </si>
  <si>
    <t>x^2</t>
  </si>
  <si>
    <t>se-b2</t>
  </si>
  <si>
    <t>Quadratic</t>
  </si>
  <si>
    <t>SE(b2)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</si>
</sst>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29377865681481757"/>
                  <c:y val="3.4496206706150202E-2"/>
                </c:manualLayout>
              </c:layout>
              <c:numFmt formatCode="General" sourceLinked="0"/>
            </c:trendlineLbl>
          </c:trendline>
          <c:xVal>
            <c:numRef>
              <c:f>'Linear Design'!$C$6:$C$21</c:f>
              <c:numCache>
                <c:formatCode>General</c:formatCode>
                <c:ptCount val="16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</c:numCache>
            </c:numRef>
          </c:xVal>
          <c:yVal>
            <c:numRef>
              <c:f>'Linear Design'!$D$6:$D$21</c:f>
              <c:numCache>
                <c:formatCode>General</c:formatCode>
                <c:ptCount val="16"/>
                <c:pt idx="0">
                  <c:v>4.7906297598054</c:v>
                </c:pt>
                <c:pt idx="1">
                  <c:v>13.404890610278697</c:v>
                </c:pt>
                <c:pt idx="2">
                  <c:v>11.742034737801898</c:v>
                </c:pt>
                <c:pt idx="3">
                  <c:v>17.052456426418448</c:v>
                </c:pt>
                <c:pt idx="4">
                  <c:v>18.209986127052506</c:v>
                </c:pt>
                <c:pt idx="5">
                  <c:v>26.903916852565906</c:v>
                </c:pt>
                <c:pt idx="6">
                  <c:v>26.880865085513165</c:v>
                </c:pt>
                <c:pt idx="7">
                  <c:v>25.172847652316662</c:v>
                </c:pt>
                <c:pt idx="8">
                  <c:v>31.24969338621883</c:v>
                </c:pt>
                <c:pt idx="9">
                  <c:v>35.326061661275652</c:v>
                </c:pt>
                <c:pt idx="10">
                  <c:v>40.686259685504496</c:v>
                </c:pt>
                <c:pt idx="11">
                  <c:v>38.65099487268926</c:v>
                </c:pt>
                <c:pt idx="12">
                  <c:v>44.826762986097826</c:v>
                </c:pt>
                <c:pt idx="13">
                  <c:v>47.509647794118976</c:v>
                </c:pt>
                <c:pt idx="14">
                  <c:v>49.785431126657784</c:v>
                </c:pt>
                <c:pt idx="15">
                  <c:v>45.703232618770265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758272"/>
        <c:axId val="129758848"/>
      </c:scatterChart>
      <c:valAx>
        <c:axId val="129758272"/>
        <c:scaling>
          <c:orientation val="minMax"/>
        </c:scaling>
        <c:delete val="0"/>
        <c:axPos val="b"/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29758848"/>
        <c:crosses val="autoZero"/>
        <c:crossBetween val="midCat"/>
      </c:valAx>
      <c:valAx>
        <c:axId val="129758848"/>
        <c:scaling>
          <c:orientation val="minMax"/>
        </c:scaling>
        <c:delete val="0"/>
        <c:axPos val="l"/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29758272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30405144854523514"/>
                  <c:y val="4.5999379760527051E-2"/>
                </c:manualLayout>
              </c:layout>
              <c:numFmt formatCode="General" sourceLinked="0"/>
            </c:trendlineLbl>
          </c:trendline>
          <c:xVal>
            <c:numRef>
              <c:f>'Linear Design'!$F$6:$F$21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</c:numCache>
            </c:numRef>
          </c:xVal>
          <c:yVal>
            <c:numRef>
              <c:f>'Linear Design'!$G$6:$G$21</c:f>
              <c:numCache>
                <c:formatCode>General</c:formatCode>
                <c:ptCount val="16"/>
                <c:pt idx="0">
                  <c:v>4.7906297598054</c:v>
                </c:pt>
                <c:pt idx="1">
                  <c:v>10.404890610278697</c:v>
                </c:pt>
                <c:pt idx="2">
                  <c:v>5.742034737801899</c:v>
                </c:pt>
                <c:pt idx="3">
                  <c:v>8.0524564264184484</c:v>
                </c:pt>
                <c:pt idx="4">
                  <c:v>6.2099861270525061</c:v>
                </c:pt>
                <c:pt idx="5">
                  <c:v>11.903916852565908</c:v>
                </c:pt>
                <c:pt idx="6">
                  <c:v>8.8808650855131628</c:v>
                </c:pt>
                <c:pt idx="7">
                  <c:v>4.1728476523166638</c:v>
                </c:pt>
                <c:pt idx="8">
                  <c:v>52.24969338621883</c:v>
                </c:pt>
                <c:pt idx="9">
                  <c:v>53.326061661275652</c:v>
                </c:pt>
                <c:pt idx="10">
                  <c:v>55.686259685504496</c:v>
                </c:pt>
                <c:pt idx="11">
                  <c:v>50.65099487268926</c:v>
                </c:pt>
                <c:pt idx="12">
                  <c:v>53.826762986097826</c:v>
                </c:pt>
                <c:pt idx="13">
                  <c:v>53.509647794118976</c:v>
                </c:pt>
                <c:pt idx="14">
                  <c:v>52.785431126657784</c:v>
                </c:pt>
                <c:pt idx="15">
                  <c:v>45.703232618770265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760576"/>
        <c:axId val="160276480"/>
      </c:scatterChart>
      <c:valAx>
        <c:axId val="129760576"/>
        <c:scaling>
          <c:orientation val="minMax"/>
        </c:scaling>
        <c:delete val="0"/>
        <c:axPos val="b"/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0276480"/>
        <c:crosses val="autoZero"/>
        <c:crossBetween val="midCat"/>
      </c:valAx>
      <c:valAx>
        <c:axId val="160276480"/>
        <c:scaling>
          <c:orientation val="minMax"/>
        </c:scaling>
        <c:delete val="0"/>
        <c:axPos val="l"/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29760576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poly"/>
            <c:order val="2"/>
            <c:dispRSqr val="1"/>
            <c:dispEq val="1"/>
            <c:trendlineLbl>
              <c:layout>
                <c:manualLayout>
                  <c:x val="-0.1997629046369204"/>
                  <c:y val="1.535531401514292E-2"/>
                </c:manualLayout>
              </c:layout>
              <c:numFmt formatCode="General" sourceLinked="0"/>
            </c:trendlineLbl>
          </c:trendline>
          <c:xVal>
            <c:numRef>
              <c:f>'Quadratic Design'!$C$7:$C$22</c:f>
              <c:numCache>
                <c:formatCode>General</c:formatCode>
                <c:ptCount val="16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</c:numCache>
            </c:numRef>
          </c:xVal>
          <c:yVal>
            <c:numRef>
              <c:f>'Quadratic Design'!$E$7:$E$22</c:f>
              <c:numCache>
                <c:formatCode>General</c:formatCode>
                <c:ptCount val="16"/>
                <c:pt idx="0">
                  <c:v>9.7638023506166878</c:v>
                </c:pt>
                <c:pt idx="1">
                  <c:v>7.4173392424198665</c:v>
                </c:pt>
                <c:pt idx="2">
                  <c:v>10.354187118633009</c:v>
                </c:pt>
                <c:pt idx="3">
                  <c:v>15.704680607711161</c:v>
                </c:pt>
                <c:pt idx="4">
                  <c:v>16.807960792872866</c:v>
                </c:pt>
                <c:pt idx="5">
                  <c:v>14.202520981186346</c:v>
                </c:pt>
                <c:pt idx="6">
                  <c:v>16.537959486896387</c:v>
                </c:pt>
                <c:pt idx="7">
                  <c:v>29.232687488180808</c:v>
                </c:pt>
                <c:pt idx="8">
                  <c:v>22.895139044831669</c:v>
                </c:pt>
                <c:pt idx="9">
                  <c:v>33.81052504676606</c:v>
                </c:pt>
                <c:pt idx="10">
                  <c:v>32.607358465067932</c:v>
                </c:pt>
                <c:pt idx="11">
                  <c:v>43.687104054721857</c:v>
                </c:pt>
                <c:pt idx="12">
                  <c:v>39.127446193692194</c:v>
                </c:pt>
                <c:pt idx="13">
                  <c:v>48.295703166293606</c:v>
                </c:pt>
                <c:pt idx="14">
                  <c:v>51.516128042434914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278208"/>
        <c:axId val="160278784"/>
      </c:scatterChart>
      <c:valAx>
        <c:axId val="160278208"/>
        <c:scaling>
          <c:orientation val="minMax"/>
        </c:scaling>
        <c:delete val="0"/>
        <c:axPos val="b"/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0278784"/>
        <c:crosses val="autoZero"/>
        <c:crossBetween val="midCat"/>
      </c:valAx>
      <c:valAx>
        <c:axId val="160278784"/>
        <c:scaling>
          <c:orientation val="minMax"/>
        </c:scaling>
        <c:delete val="0"/>
        <c:axPos val="l"/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0278208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poly"/>
            <c:order val="2"/>
            <c:dispRSqr val="1"/>
            <c:dispEq val="1"/>
            <c:trendlineLbl>
              <c:layout>
                <c:manualLayout>
                  <c:x val="-0.22380839895013124"/>
                  <c:y val="-1.7461102664760565E-2"/>
                </c:manualLayout>
              </c:layout>
              <c:numFmt formatCode="General" sourceLinked="0"/>
            </c:trendlineLbl>
          </c:trendline>
          <c:xVal>
            <c:numRef>
              <c:f>'Quadratic Design'!$G$7:$G$22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9.5</c:v>
                </c:pt>
                <c:pt idx="6">
                  <c:v>9.5</c:v>
                </c:pt>
                <c:pt idx="7">
                  <c:v>9.5</c:v>
                </c:pt>
                <c:pt idx="8">
                  <c:v>9.5</c:v>
                </c:pt>
                <c:pt idx="9">
                  <c:v>9.5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</c:numCache>
            </c:numRef>
          </c:xVal>
          <c:yVal>
            <c:numRef>
              <c:f>'Quadratic Design'!$I$7:$I$22</c:f>
              <c:numCache>
                <c:formatCode>General</c:formatCode>
                <c:ptCount val="16"/>
                <c:pt idx="0">
                  <c:v>9.7638023506166878</c:v>
                </c:pt>
                <c:pt idx="1">
                  <c:v>5.7673392424198662</c:v>
                </c:pt>
                <c:pt idx="2">
                  <c:v>6.7941871186330083</c:v>
                </c:pt>
                <c:pt idx="3">
                  <c:v>9.9746806077111607</c:v>
                </c:pt>
                <c:pt idx="4">
                  <c:v>8.6479607928728655</c:v>
                </c:pt>
                <c:pt idx="5">
                  <c:v>22.065020981186347</c:v>
                </c:pt>
                <c:pt idx="6">
                  <c:v>21.450459486896388</c:v>
                </c:pt>
                <c:pt idx="7">
                  <c:v>30.935187488180809</c:v>
                </c:pt>
                <c:pt idx="8">
                  <c:v>21.127639044831671</c:v>
                </c:pt>
                <c:pt idx="9">
                  <c:v>28.313025046766064</c:v>
                </c:pt>
                <c:pt idx="10">
                  <c:v>56.457358465067934</c:v>
                </c:pt>
                <c:pt idx="11">
                  <c:v>63.287104054721858</c:v>
                </c:pt>
                <c:pt idx="12">
                  <c:v>54.21744619369219</c:v>
                </c:pt>
                <c:pt idx="13">
                  <c:v>58.615703166293606</c:v>
                </c:pt>
                <c:pt idx="14">
                  <c:v>56.806128042434914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281088"/>
        <c:axId val="160281664"/>
      </c:scatterChart>
      <c:valAx>
        <c:axId val="160281088"/>
        <c:scaling>
          <c:orientation val="minMax"/>
        </c:scaling>
        <c:delete val="0"/>
        <c:axPos val="b"/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0281664"/>
        <c:crosses val="autoZero"/>
        <c:crossBetween val="midCat"/>
      </c:valAx>
      <c:valAx>
        <c:axId val="160281664"/>
        <c:scaling>
          <c:orientation val="minMax"/>
        </c:scaling>
        <c:delete val="0"/>
        <c:axPos val="l"/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0281088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0</xdr:row>
      <xdr:rowOff>104774</xdr:rowOff>
    </xdr:from>
    <xdr:to>
      <xdr:col>15</xdr:col>
      <xdr:colOff>0</xdr:colOff>
      <xdr:row>17</xdr:row>
      <xdr:rowOff>171449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276225</xdr:colOff>
      <xdr:row>18</xdr:row>
      <xdr:rowOff>161925</xdr:rowOff>
    </xdr:from>
    <xdr:to>
      <xdr:col>15</xdr:col>
      <xdr:colOff>28575</xdr:colOff>
      <xdr:row>36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247650</xdr:colOff>
      <xdr:row>0</xdr:row>
      <xdr:rowOff>104774</xdr:rowOff>
    </xdr:from>
    <xdr:to>
      <xdr:col>17</xdr:col>
      <xdr:colOff>552450</xdr:colOff>
      <xdr:row>17</xdr:row>
      <xdr:rowOff>171449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276225</xdr:colOff>
      <xdr:row>18</xdr:row>
      <xdr:rowOff>161925</xdr:rowOff>
    </xdr:from>
    <xdr:to>
      <xdr:col>17</xdr:col>
      <xdr:colOff>581025</xdr:colOff>
      <xdr:row>36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U147"/>
  <sheetViews>
    <sheetView workbookViewId="0">
      <selection activeCell="D24" sqref="D24"/>
    </sheetView>
  </sheetViews>
  <sheetFormatPr defaultRowHeight="15" x14ac:dyDescent="0.25"/>
  <sheetData>
    <row r="1" spans="3:21" x14ac:dyDescent="0.25">
      <c r="C1" s="5" t="s">
        <v>12</v>
      </c>
      <c r="D1">
        <v>3</v>
      </c>
    </row>
    <row r="2" spans="3:21" x14ac:dyDescent="0.25">
      <c r="C2" s="5" t="s">
        <v>13</v>
      </c>
      <c r="D2">
        <v>2</v>
      </c>
    </row>
    <row r="3" spans="3:21" x14ac:dyDescent="0.25">
      <c r="C3" s="5" t="s">
        <v>14</v>
      </c>
      <c r="D3">
        <v>3</v>
      </c>
      <c r="R3" s="2" t="s">
        <v>15</v>
      </c>
    </row>
    <row r="4" spans="3:21" x14ac:dyDescent="0.25">
      <c r="C4" s="2" t="s">
        <v>15</v>
      </c>
      <c r="F4" s="2" t="s">
        <v>16</v>
      </c>
      <c r="R4" s="6" t="s">
        <v>0</v>
      </c>
      <c r="T4" s="4" t="s">
        <v>1</v>
      </c>
      <c r="U4" s="3"/>
    </row>
    <row r="5" spans="3:21" x14ac:dyDescent="0.25">
      <c r="C5" s="1" t="s">
        <v>17</v>
      </c>
      <c r="D5" s="1" t="s">
        <v>18</v>
      </c>
      <c r="E5" s="1" t="s">
        <v>19</v>
      </c>
      <c r="F5" s="1" t="s">
        <v>17</v>
      </c>
      <c r="G5" s="1" t="s">
        <v>18</v>
      </c>
      <c r="R5">
        <f t="array" aca="1" ref="R5:S9" ca="1">LINEST(D6:D21,C6:C21,TRUE,TRUE)</f>
        <v>2.9021467398519754</v>
      </c>
      <c r="S5">
        <f ca="1"/>
        <v>2.2980879328490893</v>
      </c>
      <c r="T5" s="3" t="s">
        <v>2</v>
      </c>
      <c r="U5" s="3" t="s">
        <v>3</v>
      </c>
    </row>
    <row r="6" spans="3:21" x14ac:dyDescent="0.25">
      <c r="C6">
        <v>2</v>
      </c>
      <c r="D6">
        <f ca="1">$D$2+$D$1*C6+$E6</f>
        <v>4.7906297598054</v>
      </c>
      <c r="E6">
        <f ca="1">_xlfn.NORM.INV(RAND(),0,$D$3)</f>
        <v>-3.2093702401945996</v>
      </c>
      <c r="F6">
        <v>2</v>
      </c>
      <c r="G6">
        <f ca="1">$D$2+$D$1*F6+$E6</f>
        <v>4.7906297598054</v>
      </c>
      <c r="R6">
        <f ca="1"/>
        <v>0.15411106239147868</v>
      </c>
      <c r="S6">
        <f ca="1"/>
        <v>1.6273135776439864</v>
      </c>
      <c r="T6" s="3" t="s">
        <v>4</v>
      </c>
      <c r="U6" s="3" t="s">
        <v>5</v>
      </c>
    </row>
    <row r="7" spans="3:21" x14ac:dyDescent="0.25">
      <c r="C7">
        <v>3</v>
      </c>
      <c r="D7">
        <f t="shared" ref="D7:D21" ca="1" si="0">$D$2+$D$1*C7+$E7</f>
        <v>13.404890610278697</v>
      </c>
      <c r="E7">
        <f t="shared" ref="E7:E20" ca="1" si="1">_xlfn.NORM.INV(RAND(),0,$D$3)</f>
        <v>2.4048906102786964</v>
      </c>
      <c r="F7">
        <v>2</v>
      </c>
      <c r="G7">
        <f t="shared" ref="G7:G21" ca="1" si="2">$D$2+$D$1*F7+$E7</f>
        <v>10.404890610278697</v>
      </c>
      <c r="R7">
        <f ca="1"/>
        <v>0.96202117196347892</v>
      </c>
      <c r="S7">
        <f ca="1"/>
        <v>2.8416675821577511</v>
      </c>
      <c r="T7" s="3" t="s">
        <v>6</v>
      </c>
      <c r="U7" s="3" t="s">
        <v>7</v>
      </c>
    </row>
    <row r="8" spans="3:21" x14ac:dyDescent="0.25">
      <c r="C8">
        <v>4</v>
      </c>
      <c r="D8">
        <f t="shared" ca="1" si="0"/>
        <v>11.742034737801898</v>
      </c>
      <c r="E8">
        <f t="shared" ca="1" si="1"/>
        <v>-2.257965262198101</v>
      </c>
      <c r="F8">
        <v>2</v>
      </c>
      <c r="G8">
        <f t="shared" ca="1" si="2"/>
        <v>5.742034737801899</v>
      </c>
      <c r="R8">
        <f ca="1"/>
        <v>354.62643540599407</v>
      </c>
      <c r="S8">
        <f ca="1"/>
        <v>14</v>
      </c>
      <c r="T8" s="3" t="s">
        <v>8</v>
      </c>
      <c r="U8" s="3" t="s">
        <v>9</v>
      </c>
    </row>
    <row r="9" spans="3:21" x14ac:dyDescent="0.25">
      <c r="C9">
        <v>5</v>
      </c>
      <c r="D9">
        <f t="shared" ca="1" si="0"/>
        <v>17.052456426418448</v>
      </c>
      <c r="E9">
        <f t="shared" ca="1" si="1"/>
        <v>5.2456426418448922E-2</v>
      </c>
      <c r="F9">
        <v>2</v>
      </c>
      <c r="G9">
        <f t="shared" ca="1" si="2"/>
        <v>8.0524564264184484</v>
      </c>
      <c r="R9">
        <f ca="1"/>
        <v>2863.634937875373</v>
      </c>
      <c r="S9">
        <f ca="1"/>
        <v>113.05104506480791</v>
      </c>
      <c r="T9" s="3" t="s">
        <v>10</v>
      </c>
      <c r="U9" s="3" t="s">
        <v>11</v>
      </c>
    </row>
    <row r="10" spans="3:21" x14ac:dyDescent="0.25">
      <c r="C10">
        <v>6</v>
      </c>
      <c r="D10">
        <f t="shared" ca="1" si="0"/>
        <v>18.209986127052506</v>
      </c>
      <c r="E10">
        <f t="shared" ca="1" si="1"/>
        <v>-1.7900138729474944</v>
      </c>
      <c r="F10">
        <v>2</v>
      </c>
      <c r="G10">
        <f t="shared" ca="1" si="2"/>
        <v>6.2099861270525061</v>
      </c>
    </row>
    <row r="11" spans="3:21" x14ac:dyDescent="0.25">
      <c r="C11">
        <v>7</v>
      </c>
      <c r="D11">
        <f t="shared" ca="1" si="0"/>
        <v>26.903916852565906</v>
      </c>
      <c r="E11">
        <f t="shared" ca="1" si="1"/>
        <v>3.9039168525659078</v>
      </c>
      <c r="F11">
        <v>2</v>
      </c>
      <c r="G11">
        <f t="shared" ca="1" si="2"/>
        <v>11.903916852565908</v>
      </c>
    </row>
    <row r="12" spans="3:21" x14ac:dyDescent="0.25">
      <c r="C12">
        <v>8</v>
      </c>
      <c r="D12">
        <f t="shared" ca="1" si="0"/>
        <v>26.880865085513165</v>
      </c>
      <c r="E12">
        <f t="shared" ca="1" si="1"/>
        <v>0.88086508551316356</v>
      </c>
      <c r="F12">
        <v>2</v>
      </c>
      <c r="G12">
        <f t="shared" ca="1" si="2"/>
        <v>8.8808650855131628</v>
      </c>
    </row>
    <row r="13" spans="3:21" x14ac:dyDescent="0.25">
      <c r="C13">
        <v>9</v>
      </c>
      <c r="D13">
        <f t="shared" ca="1" si="0"/>
        <v>25.172847652316662</v>
      </c>
      <c r="E13">
        <f t="shared" ca="1" si="1"/>
        <v>-3.8271523476833362</v>
      </c>
      <c r="F13">
        <v>2</v>
      </c>
      <c r="G13">
        <f t="shared" ca="1" si="2"/>
        <v>4.1728476523166638</v>
      </c>
      <c r="R13" s="2" t="s">
        <v>16</v>
      </c>
    </row>
    <row r="14" spans="3:21" x14ac:dyDescent="0.25">
      <c r="C14">
        <v>10</v>
      </c>
      <c r="D14">
        <f t="shared" ca="1" si="0"/>
        <v>31.24969338621883</v>
      </c>
      <c r="E14">
        <f t="shared" ca="1" si="1"/>
        <v>-0.75030661378116936</v>
      </c>
      <c r="F14">
        <v>17</v>
      </c>
      <c r="G14">
        <f t="shared" ca="1" si="2"/>
        <v>52.24969338621883</v>
      </c>
      <c r="R14" s="6" t="s">
        <v>0</v>
      </c>
      <c r="T14" s="4" t="s">
        <v>1</v>
      </c>
      <c r="U14" s="3"/>
    </row>
    <row r="15" spans="3:21" x14ac:dyDescent="0.25">
      <c r="C15">
        <v>11</v>
      </c>
      <c r="D15">
        <f t="shared" ca="1" si="0"/>
        <v>35.326061661275652</v>
      </c>
      <c r="E15">
        <f t="shared" ca="1" si="1"/>
        <v>0.3260616612756545</v>
      </c>
      <c r="F15">
        <v>17</v>
      </c>
      <c r="G15">
        <f t="shared" ca="1" si="2"/>
        <v>53.326061661275652</v>
      </c>
      <c r="R15">
        <f t="array" aca="1" ref="R15:S19" ca="1">LINEST(G6:G21,F6:F21,TRUE,TRUE)</f>
        <v>2.9798371406631698</v>
      </c>
      <c r="S15">
        <f ca="1"/>
        <v>1.5600291251427443</v>
      </c>
      <c r="T15" s="3" t="s">
        <v>2</v>
      </c>
      <c r="U15" s="3" t="s">
        <v>3</v>
      </c>
    </row>
    <row r="16" spans="3:21" x14ac:dyDescent="0.25">
      <c r="C16">
        <v>12</v>
      </c>
      <c r="D16">
        <f t="shared" ca="1" si="0"/>
        <v>40.686259685504496</v>
      </c>
      <c r="E16">
        <f t="shared" ca="1" si="1"/>
        <v>2.6862596855044982</v>
      </c>
      <c r="F16">
        <v>17</v>
      </c>
      <c r="G16">
        <f t="shared" ca="1" si="2"/>
        <v>55.686259685504496</v>
      </c>
      <c r="R16">
        <f ca="1"/>
        <v>9.592521344370554E-2</v>
      </c>
      <c r="S16">
        <f ca="1"/>
        <v>1.1610517745231255</v>
      </c>
      <c r="T16" s="3" t="s">
        <v>4</v>
      </c>
      <c r="U16" s="3" t="s">
        <v>5</v>
      </c>
    </row>
    <row r="17" spans="3:21" x14ac:dyDescent="0.25">
      <c r="C17">
        <v>13</v>
      </c>
      <c r="D17">
        <f t="shared" ca="1" si="0"/>
        <v>38.65099487268926</v>
      </c>
      <c r="E17">
        <f t="shared" ca="1" si="1"/>
        <v>-2.3490051273107406</v>
      </c>
      <c r="F17">
        <v>17</v>
      </c>
      <c r="G17">
        <f t="shared" ca="1" si="2"/>
        <v>50.65099487268926</v>
      </c>
      <c r="R17">
        <f ca="1"/>
        <v>0.9856994402697703</v>
      </c>
      <c r="S17">
        <f ca="1"/>
        <v>2.8777564033111664</v>
      </c>
      <c r="T17" s="3" t="s">
        <v>6</v>
      </c>
      <c r="U17" s="3" t="s">
        <v>7</v>
      </c>
    </row>
    <row r="18" spans="3:21" x14ac:dyDescent="0.25">
      <c r="C18">
        <v>14</v>
      </c>
      <c r="D18">
        <f t="shared" ca="1" si="0"/>
        <v>44.826762986097826</v>
      </c>
      <c r="E18">
        <f t="shared" ca="1" si="1"/>
        <v>0.82676298609782606</v>
      </c>
      <c r="F18">
        <v>17</v>
      </c>
      <c r="G18">
        <f t="shared" ca="1" si="2"/>
        <v>53.826762986097826</v>
      </c>
      <c r="R18">
        <f ca="1"/>
        <v>964.9826597070637</v>
      </c>
      <c r="S18">
        <f ca="1"/>
        <v>14</v>
      </c>
      <c r="T18" s="3" t="s">
        <v>8</v>
      </c>
      <c r="U18" s="3" t="s">
        <v>9</v>
      </c>
    </row>
    <row r="19" spans="3:21" x14ac:dyDescent="0.25">
      <c r="C19">
        <v>15</v>
      </c>
      <c r="D19">
        <f t="shared" ca="1" si="0"/>
        <v>47.509647794118976</v>
      </c>
      <c r="E19">
        <f t="shared" ca="1" si="1"/>
        <v>0.5096477941189772</v>
      </c>
      <c r="F19">
        <v>17</v>
      </c>
      <c r="G19">
        <f t="shared" ca="1" si="2"/>
        <v>53.509647794118976</v>
      </c>
      <c r="R19">
        <f ca="1"/>
        <v>7991.4864463880913</v>
      </c>
      <c r="S19">
        <f ca="1"/>
        <v>115.94074683517788</v>
      </c>
      <c r="T19" s="3" t="s">
        <v>10</v>
      </c>
      <c r="U19" s="3" t="s">
        <v>11</v>
      </c>
    </row>
    <row r="20" spans="3:21" x14ac:dyDescent="0.25">
      <c r="C20">
        <v>16</v>
      </c>
      <c r="D20">
        <f t="shared" ca="1" si="0"/>
        <v>49.785431126657784</v>
      </c>
      <c r="E20">
        <f t="shared" ca="1" si="1"/>
        <v>-0.21456887334221833</v>
      </c>
      <c r="F20">
        <v>17</v>
      </c>
      <c r="G20">
        <f t="shared" ca="1" si="2"/>
        <v>52.785431126657784</v>
      </c>
    </row>
    <row r="21" spans="3:21" x14ac:dyDescent="0.25">
      <c r="C21">
        <v>17</v>
      </c>
      <c r="D21">
        <f t="shared" ca="1" si="0"/>
        <v>45.703232618770265</v>
      </c>
      <c r="E21">
        <f ca="1">_xlfn.NORM.INV(RAND(),0,$D$3)</f>
        <v>-7.2967673812297349</v>
      </c>
      <c r="F21">
        <v>17</v>
      </c>
      <c r="G21">
        <f t="shared" ca="1" si="2"/>
        <v>45.703232618770265</v>
      </c>
    </row>
    <row r="23" spans="3:21" x14ac:dyDescent="0.25">
      <c r="C23" s="7" t="s">
        <v>20</v>
      </c>
      <c r="D23">
        <f>D3/SQRT(COUNT(C6:C21)*_xlfn.VAR.P(C6:C21))</f>
        <v>0.16269784336399212</v>
      </c>
      <c r="E23">
        <f>D3/SQRT(COUNT(F6:F21))/_xlfn.STDEV.P(F6:F21)</f>
        <v>0.1</v>
      </c>
    </row>
    <row r="24" spans="3:21" x14ac:dyDescent="0.25">
      <c r="C24" s="7" t="s">
        <v>21</v>
      </c>
      <c r="D24">
        <f>AVERAGE(D27:D126)</f>
        <v>0.16601520381309481</v>
      </c>
      <c r="E24">
        <f>AVERAGE(E27:E126)</f>
        <v>9.8832524661996685E-2</v>
      </c>
    </row>
    <row r="25" spans="3:21" x14ac:dyDescent="0.25">
      <c r="C25" s="1"/>
      <c r="D25" s="8" t="s">
        <v>22</v>
      </c>
      <c r="E25" s="8" t="s">
        <v>23</v>
      </c>
    </row>
    <row r="26" spans="3:21" x14ac:dyDescent="0.25">
      <c r="C26" s="1" t="s">
        <v>24</v>
      </c>
      <c r="D26" s="8" t="s">
        <v>25</v>
      </c>
      <c r="E26" s="8" t="s">
        <v>25</v>
      </c>
    </row>
    <row r="27" spans="3:21" x14ac:dyDescent="0.25">
      <c r="C27">
        <v>1</v>
      </c>
      <c r="D27">
        <v>0.20327673906090976</v>
      </c>
      <c r="E27">
        <v>8.430412611244599E-2</v>
      </c>
    </row>
    <row r="28" spans="3:21" x14ac:dyDescent="0.25">
      <c r="C28">
        <v>2</v>
      </c>
      <c r="D28">
        <v>0.12876006318358066</v>
      </c>
      <c r="E28">
        <v>9.6002652865178548E-2</v>
      </c>
    </row>
    <row r="29" spans="3:21" x14ac:dyDescent="0.25">
      <c r="C29">
        <v>3</v>
      </c>
      <c r="D29">
        <v>0.206817025691231</v>
      </c>
      <c r="E29">
        <v>8.2512671176161637E-2</v>
      </c>
    </row>
    <row r="30" spans="3:21" x14ac:dyDescent="0.25">
      <c r="C30">
        <v>4</v>
      </c>
      <c r="D30">
        <v>0.17308171615137863</v>
      </c>
      <c r="E30">
        <v>8.1738569706805528E-2</v>
      </c>
    </row>
    <row r="31" spans="3:21" x14ac:dyDescent="0.25">
      <c r="C31">
        <v>5</v>
      </c>
      <c r="D31">
        <v>0.15873290560614575</v>
      </c>
      <c r="E31">
        <v>8.1990690366707322E-2</v>
      </c>
    </row>
    <row r="32" spans="3:21" x14ac:dyDescent="0.25">
      <c r="C32">
        <v>6</v>
      </c>
      <c r="D32">
        <v>0.18379526343846112</v>
      </c>
      <c r="E32">
        <v>0.10122085038174913</v>
      </c>
    </row>
    <row r="33" spans="3:5" x14ac:dyDescent="0.25">
      <c r="C33">
        <v>7</v>
      </c>
      <c r="D33">
        <v>0.20763580072561841</v>
      </c>
      <c r="E33">
        <v>7.2088666311412211E-2</v>
      </c>
    </row>
    <row r="34" spans="3:5" x14ac:dyDescent="0.25">
      <c r="C34">
        <v>8</v>
      </c>
      <c r="D34">
        <v>0.20712852382355765</v>
      </c>
      <c r="E34">
        <v>0.13038808821223255</v>
      </c>
    </row>
    <row r="35" spans="3:5" x14ac:dyDescent="0.25">
      <c r="C35">
        <v>9</v>
      </c>
      <c r="D35">
        <v>0.13146498454036404</v>
      </c>
      <c r="E35">
        <v>9.5638152549129399E-2</v>
      </c>
    </row>
    <row r="36" spans="3:5" x14ac:dyDescent="0.25">
      <c r="C36">
        <v>10</v>
      </c>
      <c r="D36">
        <v>0.14742665599766441</v>
      </c>
      <c r="E36">
        <v>7.9908718586120822E-2</v>
      </c>
    </row>
    <row r="37" spans="3:5" x14ac:dyDescent="0.25">
      <c r="C37">
        <v>11</v>
      </c>
      <c r="D37">
        <v>0.1653579098618968</v>
      </c>
      <c r="E37">
        <v>6.9555776717270049E-2</v>
      </c>
    </row>
    <row r="38" spans="3:5" x14ac:dyDescent="0.25">
      <c r="C38">
        <v>12</v>
      </c>
      <c r="D38">
        <v>0.14046246672471721</v>
      </c>
      <c r="E38">
        <v>7.8379766801818004E-2</v>
      </c>
    </row>
    <row r="39" spans="3:5" x14ac:dyDescent="0.25">
      <c r="C39">
        <v>13</v>
      </c>
      <c r="D39">
        <v>0.17172904215721624</v>
      </c>
      <c r="E39">
        <v>0.12769357635217135</v>
      </c>
    </row>
    <row r="40" spans="3:5" x14ac:dyDescent="0.25">
      <c r="C40">
        <v>14</v>
      </c>
      <c r="D40">
        <v>0.14081043109054611</v>
      </c>
      <c r="E40">
        <v>8.156296092116927E-2</v>
      </c>
    </row>
    <row r="41" spans="3:5" x14ac:dyDescent="0.25">
      <c r="C41">
        <v>15</v>
      </c>
      <c r="D41">
        <v>0.19268293571537765</v>
      </c>
      <c r="E41">
        <v>9.0492748860403094E-2</v>
      </c>
    </row>
    <row r="42" spans="3:5" x14ac:dyDescent="0.25">
      <c r="C42">
        <v>16</v>
      </c>
      <c r="D42">
        <v>0.16377915056155251</v>
      </c>
      <c r="E42">
        <v>0.11290893378176753</v>
      </c>
    </row>
    <row r="43" spans="3:5" x14ac:dyDescent="0.25">
      <c r="C43">
        <v>17</v>
      </c>
      <c r="D43">
        <v>0.10925945643929676</v>
      </c>
      <c r="E43">
        <v>0.10924873195388182</v>
      </c>
    </row>
    <row r="44" spans="3:5" x14ac:dyDescent="0.25">
      <c r="C44">
        <v>18</v>
      </c>
      <c r="D44">
        <v>0.16154880051399642</v>
      </c>
      <c r="E44">
        <v>9.5264394418845932E-2</v>
      </c>
    </row>
    <row r="45" spans="3:5" x14ac:dyDescent="0.25">
      <c r="C45">
        <v>19</v>
      </c>
      <c r="D45">
        <v>0.13542583409719675</v>
      </c>
      <c r="E45">
        <v>0.12738362400490394</v>
      </c>
    </row>
    <row r="46" spans="3:5" x14ac:dyDescent="0.25">
      <c r="C46">
        <v>20</v>
      </c>
      <c r="D46">
        <v>0.15603686618251256</v>
      </c>
      <c r="E46">
        <v>8.2402437836303452E-2</v>
      </c>
    </row>
    <row r="47" spans="3:5" x14ac:dyDescent="0.25">
      <c r="C47">
        <v>21</v>
      </c>
      <c r="D47">
        <v>0.16207930273719429</v>
      </c>
      <c r="E47">
        <v>8.5844002489797483E-2</v>
      </c>
    </row>
    <row r="48" spans="3:5" x14ac:dyDescent="0.25">
      <c r="C48">
        <v>22</v>
      </c>
      <c r="D48">
        <v>0.14350844811682822</v>
      </c>
      <c r="E48">
        <v>0.1300280346602849</v>
      </c>
    </row>
    <row r="49" spans="3:5" x14ac:dyDescent="0.25">
      <c r="C49">
        <v>23</v>
      </c>
      <c r="D49">
        <v>0.18558941369378262</v>
      </c>
      <c r="E49">
        <v>0.1013597397536336</v>
      </c>
    </row>
    <row r="50" spans="3:5" x14ac:dyDescent="0.25">
      <c r="C50">
        <v>24</v>
      </c>
      <c r="D50">
        <v>0.1839192924620433</v>
      </c>
      <c r="E50">
        <v>0.1047265559252222</v>
      </c>
    </row>
    <row r="51" spans="3:5" x14ac:dyDescent="0.25">
      <c r="C51">
        <v>25</v>
      </c>
      <c r="D51">
        <v>0.1709023393859718</v>
      </c>
      <c r="E51">
        <v>9.5006549121465347E-2</v>
      </c>
    </row>
    <row r="52" spans="3:5" x14ac:dyDescent="0.25">
      <c r="C52">
        <v>26</v>
      </c>
      <c r="D52">
        <v>0.17586253512681888</v>
      </c>
      <c r="E52">
        <v>9.1583022377035278E-2</v>
      </c>
    </row>
    <row r="53" spans="3:5" x14ac:dyDescent="0.25">
      <c r="C53">
        <v>27</v>
      </c>
      <c r="D53">
        <v>0.18709563054734366</v>
      </c>
      <c r="E53">
        <v>4.5987963479647127E-2</v>
      </c>
    </row>
    <row r="54" spans="3:5" x14ac:dyDescent="0.25">
      <c r="C54">
        <v>28</v>
      </c>
      <c r="D54">
        <v>0.21511121192860991</v>
      </c>
      <c r="E54">
        <v>0.10658239487315686</v>
      </c>
    </row>
    <row r="55" spans="3:5" x14ac:dyDescent="0.25">
      <c r="C55">
        <v>29</v>
      </c>
      <c r="D55">
        <v>0.19905687824105653</v>
      </c>
      <c r="E55">
        <v>9.3649828882324343E-2</v>
      </c>
    </row>
    <row r="56" spans="3:5" x14ac:dyDescent="0.25">
      <c r="C56">
        <v>30</v>
      </c>
      <c r="D56">
        <v>0.14834989893664721</v>
      </c>
      <c r="E56">
        <v>8.5517110632564466E-2</v>
      </c>
    </row>
    <row r="57" spans="3:5" x14ac:dyDescent="0.25">
      <c r="C57">
        <v>31</v>
      </c>
      <c r="D57">
        <v>0.16561102797392518</v>
      </c>
      <c r="E57">
        <v>8.5715707383858794E-2</v>
      </c>
    </row>
    <row r="58" spans="3:5" x14ac:dyDescent="0.25">
      <c r="C58">
        <v>32</v>
      </c>
      <c r="D58">
        <v>0.1658065218725478</v>
      </c>
      <c r="E58">
        <v>0.11671237223511295</v>
      </c>
    </row>
    <row r="59" spans="3:5" x14ac:dyDescent="0.25">
      <c r="C59">
        <v>33</v>
      </c>
      <c r="D59">
        <v>0.18018078545977365</v>
      </c>
      <c r="E59">
        <v>9.2577310387868914E-2</v>
      </c>
    </row>
    <row r="60" spans="3:5" x14ac:dyDescent="0.25">
      <c r="C60">
        <v>34</v>
      </c>
      <c r="D60">
        <v>0.17043814597850898</v>
      </c>
      <c r="E60">
        <v>0.10518946617636345</v>
      </c>
    </row>
    <row r="61" spans="3:5" x14ac:dyDescent="0.25">
      <c r="C61">
        <v>35</v>
      </c>
      <c r="D61">
        <v>0.1763860855778859</v>
      </c>
      <c r="E61">
        <v>8.9366244821477314E-2</v>
      </c>
    </row>
    <row r="62" spans="3:5" x14ac:dyDescent="0.25">
      <c r="C62">
        <v>36</v>
      </c>
      <c r="D62">
        <v>0.14416110870645044</v>
      </c>
      <c r="E62">
        <v>0.10963812528605998</v>
      </c>
    </row>
    <row r="63" spans="3:5" x14ac:dyDescent="0.25">
      <c r="C63">
        <v>37</v>
      </c>
      <c r="D63">
        <v>0.1958279811896963</v>
      </c>
      <c r="E63">
        <v>0.11138751889945603</v>
      </c>
    </row>
    <row r="64" spans="3:5" x14ac:dyDescent="0.25">
      <c r="C64">
        <v>38</v>
      </c>
      <c r="D64">
        <v>0.14916959005217131</v>
      </c>
      <c r="E64">
        <v>8.2668060745153663E-2</v>
      </c>
    </row>
    <row r="65" spans="3:5" x14ac:dyDescent="0.25">
      <c r="C65">
        <v>39</v>
      </c>
      <c r="D65">
        <v>0.15582968442765868</v>
      </c>
      <c r="E65">
        <v>9.5602035132254126E-2</v>
      </c>
    </row>
    <row r="66" spans="3:5" x14ac:dyDescent="0.25">
      <c r="C66">
        <v>40</v>
      </c>
      <c r="D66">
        <v>0.17981598650447872</v>
      </c>
      <c r="E66">
        <v>0.11568973038013271</v>
      </c>
    </row>
    <row r="67" spans="3:5" x14ac:dyDescent="0.25">
      <c r="C67">
        <v>41</v>
      </c>
      <c r="D67">
        <v>0.11790273910498464</v>
      </c>
      <c r="E67">
        <v>0.10241391582160185</v>
      </c>
    </row>
    <row r="68" spans="3:5" x14ac:dyDescent="0.25">
      <c r="C68">
        <v>42</v>
      </c>
      <c r="D68">
        <v>0.11509590685872932</v>
      </c>
      <c r="E68">
        <v>0.10396573460551853</v>
      </c>
    </row>
    <row r="69" spans="3:5" x14ac:dyDescent="0.25">
      <c r="C69">
        <v>43</v>
      </c>
      <c r="D69">
        <v>0.15673757613933395</v>
      </c>
      <c r="E69">
        <v>0.12729987899383885</v>
      </c>
    </row>
    <row r="70" spans="3:5" x14ac:dyDescent="0.25">
      <c r="C70">
        <v>44</v>
      </c>
      <c r="D70">
        <v>0.16825623800601591</v>
      </c>
      <c r="E70">
        <v>5.7341782224477521E-2</v>
      </c>
    </row>
    <row r="71" spans="3:5" x14ac:dyDescent="0.25">
      <c r="C71">
        <v>45</v>
      </c>
      <c r="D71">
        <v>0.15002605504339167</v>
      </c>
      <c r="E71">
        <v>0.10475430892422505</v>
      </c>
    </row>
    <row r="72" spans="3:5" x14ac:dyDescent="0.25">
      <c r="C72">
        <v>46</v>
      </c>
      <c r="D72">
        <v>0.15792158977333987</v>
      </c>
      <c r="E72">
        <v>0.15244500561715746</v>
      </c>
    </row>
    <row r="73" spans="3:5" x14ac:dyDescent="0.25">
      <c r="C73">
        <v>47</v>
      </c>
      <c r="D73">
        <v>0.21898946533424044</v>
      </c>
      <c r="E73">
        <v>0.13021276719822389</v>
      </c>
    </row>
    <row r="74" spans="3:5" x14ac:dyDescent="0.25">
      <c r="C74">
        <v>48</v>
      </c>
      <c r="D74">
        <v>0.18310559182591751</v>
      </c>
      <c r="E74">
        <v>9.1087368814035216E-2</v>
      </c>
    </row>
    <row r="75" spans="3:5" x14ac:dyDescent="0.25">
      <c r="C75">
        <v>49</v>
      </c>
      <c r="D75">
        <v>0.14822092416366558</v>
      </c>
      <c r="E75">
        <v>0.10315654181399518</v>
      </c>
    </row>
    <row r="76" spans="3:5" x14ac:dyDescent="0.25">
      <c r="C76">
        <v>50</v>
      </c>
      <c r="D76">
        <v>0.13940410798815819</v>
      </c>
      <c r="E76">
        <v>8.329581062207031E-2</v>
      </c>
    </row>
    <row r="77" spans="3:5" x14ac:dyDescent="0.25">
      <c r="C77">
        <v>51</v>
      </c>
      <c r="D77">
        <v>0.19150508379736009</v>
      </c>
      <c r="E77">
        <v>0.1404167902676626</v>
      </c>
    </row>
    <row r="78" spans="3:5" x14ac:dyDescent="0.25">
      <c r="C78">
        <v>52</v>
      </c>
      <c r="D78">
        <v>0.12396806466203168</v>
      </c>
      <c r="E78">
        <v>0.10149525704083866</v>
      </c>
    </row>
    <row r="79" spans="3:5" x14ac:dyDescent="0.25">
      <c r="C79">
        <v>53</v>
      </c>
      <c r="D79">
        <v>0.18654400733557761</v>
      </c>
      <c r="E79">
        <v>0.10709962300350323</v>
      </c>
    </row>
    <row r="80" spans="3:5" x14ac:dyDescent="0.25">
      <c r="C80">
        <v>54</v>
      </c>
      <c r="D80">
        <v>0.1993473555685655</v>
      </c>
      <c r="E80">
        <v>8.9387650089385276E-2</v>
      </c>
    </row>
    <row r="81" spans="3:5" x14ac:dyDescent="0.25">
      <c r="C81">
        <v>55</v>
      </c>
      <c r="D81">
        <v>0.28709266870690475</v>
      </c>
      <c r="E81">
        <v>8.9428337219589621E-2</v>
      </c>
    </row>
    <row r="82" spans="3:5" x14ac:dyDescent="0.25">
      <c r="C82">
        <v>56</v>
      </c>
      <c r="D82">
        <v>0.18568101409445834</v>
      </c>
      <c r="E82">
        <v>0.112348496435366</v>
      </c>
    </row>
    <row r="83" spans="3:5" x14ac:dyDescent="0.25">
      <c r="C83">
        <v>57</v>
      </c>
      <c r="D83">
        <v>0.15261767198479939</v>
      </c>
      <c r="E83">
        <v>0.10810717044594283</v>
      </c>
    </row>
    <row r="84" spans="3:5" x14ac:dyDescent="0.25">
      <c r="C84">
        <v>58</v>
      </c>
      <c r="D84">
        <v>0.17134453341446104</v>
      </c>
      <c r="E84">
        <v>8.8051122267524415E-2</v>
      </c>
    </row>
    <row r="85" spans="3:5" x14ac:dyDescent="0.25">
      <c r="C85">
        <v>59</v>
      </c>
      <c r="D85">
        <v>0.13541789974783217</v>
      </c>
      <c r="E85">
        <v>0.11536206669447528</v>
      </c>
    </row>
    <row r="86" spans="3:5" x14ac:dyDescent="0.25">
      <c r="C86">
        <v>60</v>
      </c>
      <c r="D86">
        <v>0.16485220857125174</v>
      </c>
      <c r="E86">
        <v>0.11468632469372703</v>
      </c>
    </row>
    <row r="87" spans="3:5" x14ac:dyDescent="0.25">
      <c r="C87">
        <v>61</v>
      </c>
      <c r="D87">
        <v>0.13979558044213752</v>
      </c>
      <c r="E87">
        <v>6.0573066979292968E-2</v>
      </c>
    </row>
    <row r="88" spans="3:5" x14ac:dyDescent="0.25">
      <c r="C88">
        <v>62</v>
      </c>
      <c r="D88">
        <v>0.1548961909192495</v>
      </c>
      <c r="E88">
        <v>0.10791269682526911</v>
      </c>
    </row>
    <row r="89" spans="3:5" x14ac:dyDescent="0.25">
      <c r="C89">
        <v>63</v>
      </c>
      <c r="D89">
        <v>0.14433818103097706</v>
      </c>
      <c r="E89">
        <v>9.1164519291680193E-2</v>
      </c>
    </row>
    <row r="90" spans="3:5" x14ac:dyDescent="0.25">
      <c r="C90">
        <v>64</v>
      </c>
      <c r="D90">
        <v>0.14928640192752612</v>
      </c>
      <c r="E90">
        <v>7.0282380659410962E-2</v>
      </c>
    </row>
    <row r="91" spans="3:5" x14ac:dyDescent="0.25">
      <c r="C91">
        <v>65</v>
      </c>
      <c r="D91">
        <v>0.12627243729643572</v>
      </c>
      <c r="E91">
        <v>0.10681954985822925</v>
      </c>
    </row>
    <row r="92" spans="3:5" x14ac:dyDescent="0.25">
      <c r="C92">
        <v>66</v>
      </c>
      <c r="D92">
        <v>0.16429724828975989</v>
      </c>
      <c r="E92">
        <v>0.12077260094702365</v>
      </c>
    </row>
    <row r="93" spans="3:5" x14ac:dyDescent="0.25">
      <c r="C93">
        <v>67</v>
      </c>
      <c r="D93">
        <v>0.15752554738070099</v>
      </c>
      <c r="E93">
        <v>7.6962032745086242E-2</v>
      </c>
    </row>
    <row r="94" spans="3:5" x14ac:dyDescent="0.25">
      <c r="C94">
        <v>68</v>
      </c>
      <c r="D94">
        <v>0.1453085665743381</v>
      </c>
      <c r="E94">
        <v>8.4513138821511236E-2</v>
      </c>
    </row>
    <row r="95" spans="3:5" x14ac:dyDescent="0.25">
      <c r="C95">
        <v>69</v>
      </c>
      <c r="D95">
        <v>0.18471148520437045</v>
      </c>
      <c r="E95">
        <v>0.11186777000152649</v>
      </c>
    </row>
    <row r="96" spans="3:5" x14ac:dyDescent="0.25">
      <c r="C96">
        <v>70</v>
      </c>
      <c r="D96">
        <v>0.19418163487107895</v>
      </c>
      <c r="E96">
        <v>7.2584316716412967E-2</v>
      </c>
    </row>
    <row r="97" spans="3:5" x14ac:dyDescent="0.25">
      <c r="C97">
        <v>71</v>
      </c>
      <c r="D97">
        <v>0.11794900480079268</v>
      </c>
      <c r="E97">
        <v>6.2121893436117417E-2</v>
      </c>
    </row>
    <row r="98" spans="3:5" x14ac:dyDescent="0.25">
      <c r="C98">
        <v>72</v>
      </c>
      <c r="D98">
        <v>0.15853959323585043</v>
      </c>
      <c r="E98">
        <v>8.8322229974556077E-2</v>
      </c>
    </row>
    <row r="99" spans="3:5" x14ac:dyDescent="0.25">
      <c r="C99">
        <v>73</v>
      </c>
      <c r="D99">
        <v>0.16405218105497851</v>
      </c>
      <c r="E99">
        <v>0.11286896544447754</v>
      </c>
    </row>
    <row r="100" spans="3:5" x14ac:dyDescent="0.25">
      <c r="C100">
        <v>74</v>
      </c>
      <c r="D100">
        <v>0.1268065872008852</v>
      </c>
      <c r="E100">
        <v>0.10759868207849992</v>
      </c>
    </row>
    <row r="101" spans="3:5" x14ac:dyDescent="0.25">
      <c r="C101">
        <v>75</v>
      </c>
      <c r="D101">
        <v>0.1700694955088661</v>
      </c>
      <c r="E101">
        <v>9.1227538780843984E-2</v>
      </c>
    </row>
    <row r="102" spans="3:5" x14ac:dyDescent="0.25">
      <c r="C102">
        <v>76</v>
      </c>
      <c r="D102">
        <v>0.2056812194763564</v>
      </c>
      <c r="E102">
        <v>0.11378661072959971</v>
      </c>
    </row>
    <row r="103" spans="3:5" x14ac:dyDescent="0.25">
      <c r="C103">
        <v>77</v>
      </c>
      <c r="D103">
        <v>0.15404239026217345</v>
      </c>
      <c r="E103">
        <v>0.1221650329239938</v>
      </c>
    </row>
    <row r="104" spans="3:5" x14ac:dyDescent="0.25">
      <c r="C104">
        <v>78</v>
      </c>
      <c r="D104">
        <v>0.13418198548498059</v>
      </c>
      <c r="E104">
        <v>8.281312141776502E-2</v>
      </c>
    </row>
    <row r="105" spans="3:5" x14ac:dyDescent="0.25">
      <c r="C105">
        <v>79</v>
      </c>
      <c r="D105">
        <v>0.13196687217443107</v>
      </c>
      <c r="E105">
        <v>0.11547264900248336</v>
      </c>
    </row>
    <row r="106" spans="3:5" x14ac:dyDescent="0.25">
      <c r="C106">
        <v>80</v>
      </c>
      <c r="D106">
        <v>0.13838637153824671</v>
      </c>
      <c r="E106">
        <v>9.9557890386861997E-2</v>
      </c>
    </row>
    <row r="107" spans="3:5" x14ac:dyDescent="0.25">
      <c r="C107">
        <v>81</v>
      </c>
      <c r="D107">
        <v>0.16950204099305313</v>
      </c>
      <c r="E107">
        <v>8.7570328726142024E-2</v>
      </c>
    </row>
    <row r="108" spans="3:5" x14ac:dyDescent="0.25">
      <c r="C108">
        <v>82</v>
      </c>
      <c r="D108">
        <v>0.19139193719577766</v>
      </c>
      <c r="E108">
        <v>0.1340447585412311</v>
      </c>
    </row>
    <row r="109" spans="3:5" x14ac:dyDescent="0.25">
      <c r="C109">
        <v>83</v>
      </c>
      <c r="D109">
        <v>0.17407138483391782</v>
      </c>
      <c r="E109">
        <v>0.11202589304130299</v>
      </c>
    </row>
    <row r="110" spans="3:5" x14ac:dyDescent="0.25">
      <c r="C110">
        <v>84</v>
      </c>
      <c r="D110">
        <v>0.11593968591524011</v>
      </c>
      <c r="E110">
        <v>0.10951818203735539</v>
      </c>
    </row>
    <row r="111" spans="3:5" x14ac:dyDescent="0.25">
      <c r="C111">
        <v>85</v>
      </c>
      <c r="D111">
        <v>0.17724696308135124</v>
      </c>
      <c r="E111">
        <v>0.10980999916998783</v>
      </c>
    </row>
    <row r="112" spans="3:5" x14ac:dyDescent="0.25">
      <c r="C112">
        <v>86</v>
      </c>
      <c r="D112">
        <v>0.16390827346649031</v>
      </c>
      <c r="E112">
        <v>8.4128158957527913E-2</v>
      </c>
    </row>
    <row r="113" spans="3:5" x14ac:dyDescent="0.25">
      <c r="C113">
        <v>87</v>
      </c>
      <c r="D113">
        <v>0.10284639338319425</v>
      </c>
      <c r="E113">
        <v>9.6711074811764997E-2</v>
      </c>
    </row>
    <row r="114" spans="3:5" x14ac:dyDescent="0.25">
      <c r="C114">
        <v>88</v>
      </c>
      <c r="D114">
        <v>0.16685277344966865</v>
      </c>
      <c r="E114">
        <v>0.11576430502788596</v>
      </c>
    </row>
    <row r="115" spans="3:5" x14ac:dyDescent="0.25">
      <c r="C115">
        <v>89</v>
      </c>
      <c r="D115">
        <v>0.14728810182723001</v>
      </c>
      <c r="E115">
        <v>7.5331167653863218E-2</v>
      </c>
    </row>
    <row r="116" spans="3:5" x14ac:dyDescent="0.25">
      <c r="C116">
        <v>90</v>
      </c>
      <c r="D116">
        <v>0.13904995548741997</v>
      </c>
      <c r="E116">
        <v>0.11506423299991501</v>
      </c>
    </row>
    <row r="117" spans="3:5" x14ac:dyDescent="0.25">
      <c r="C117">
        <v>91</v>
      </c>
      <c r="D117">
        <v>0.18139259446614636</v>
      </c>
      <c r="E117">
        <v>7.9240033201858712E-2</v>
      </c>
    </row>
    <row r="118" spans="3:5" x14ac:dyDescent="0.25">
      <c r="C118">
        <v>92</v>
      </c>
      <c r="D118">
        <v>0.14312670228458352</v>
      </c>
      <c r="E118">
        <v>7.9348976874110896E-2</v>
      </c>
    </row>
    <row r="119" spans="3:5" x14ac:dyDescent="0.25">
      <c r="C119">
        <v>93</v>
      </c>
      <c r="D119">
        <v>0.1929038651917758</v>
      </c>
      <c r="E119">
        <v>0.13012285151335606</v>
      </c>
    </row>
    <row r="120" spans="3:5" x14ac:dyDescent="0.25">
      <c r="C120">
        <v>94</v>
      </c>
      <c r="D120">
        <v>0.18882533088326298</v>
      </c>
      <c r="E120">
        <v>7.7133416144656144E-2</v>
      </c>
    </row>
    <row r="121" spans="3:5" x14ac:dyDescent="0.25">
      <c r="C121">
        <v>95</v>
      </c>
      <c r="D121">
        <v>0.24627599844483286</v>
      </c>
      <c r="E121">
        <v>0.12681263720651717</v>
      </c>
    </row>
    <row r="122" spans="3:5" x14ac:dyDescent="0.25">
      <c r="C122">
        <v>96</v>
      </c>
      <c r="D122">
        <v>0.16973925057194097</v>
      </c>
      <c r="E122">
        <v>0.12827990955018129</v>
      </c>
    </row>
    <row r="123" spans="3:5" x14ac:dyDescent="0.25">
      <c r="C123">
        <v>97</v>
      </c>
      <c r="D123">
        <v>0.22131601980423421</v>
      </c>
      <c r="E123">
        <v>8.4083302423322751E-2</v>
      </c>
    </row>
    <row r="124" spans="3:5" x14ac:dyDescent="0.25">
      <c r="C124">
        <v>98</v>
      </c>
      <c r="D124">
        <v>0.18081821837807904</v>
      </c>
      <c r="E124">
        <v>8.8183563955998995E-2</v>
      </c>
    </row>
    <row r="125" spans="3:5" x14ac:dyDescent="0.25">
      <c r="C125">
        <v>99</v>
      </c>
      <c r="D125">
        <v>0.18460705557916951</v>
      </c>
      <c r="E125">
        <v>0.10079898066010415</v>
      </c>
    </row>
    <row r="126" spans="3:5" x14ac:dyDescent="0.25">
      <c r="C126">
        <v>100</v>
      </c>
      <c r="D126">
        <v>0.18818371879434562</v>
      </c>
      <c r="E126">
        <v>0.1020201423294384</v>
      </c>
    </row>
    <row r="127" spans="3:5" x14ac:dyDescent="0.25">
      <c r="D127">
        <v>0.14680360434486162</v>
      </c>
    </row>
    <row r="128" spans="3:5" x14ac:dyDescent="0.25">
      <c r="D128">
        <v>0.1380410328248324</v>
      </c>
    </row>
    <row r="129" spans="4:4" x14ac:dyDescent="0.25">
      <c r="D129">
        <v>0.24632067656911075</v>
      </c>
    </row>
    <row r="130" spans="4:4" x14ac:dyDescent="0.25">
      <c r="D130">
        <v>0.17879709177077791</v>
      </c>
    </row>
    <row r="131" spans="4:4" x14ac:dyDescent="0.25">
      <c r="D131">
        <v>0.13786519946728265</v>
      </c>
    </row>
    <row r="132" spans="4:4" x14ac:dyDescent="0.25">
      <c r="D132">
        <v>0.1437857899087121</v>
      </c>
    </row>
    <row r="133" spans="4:4" x14ac:dyDescent="0.25">
      <c r="D133">
        <v>0.17982284533124759</v>
      </c>
    </row>
    <row r="134" spans="4:4" x14ac:dyDescent="0.25">
      <c r="D134">
        <v>0.16185449311146413</v>
      </c>
    </row>
    <row r="135" spans="4:4" x14ac:dyDescent="0.25">
      <c r="D135">
        <v>0.22456458637922036</v>
      </c>
    </row>
    <row r="136" spans="4:4" x14ac:dyDescent="0.25">
      <c r="D136">
        <v>0.17511157866964258</v>
      </c>
    </row>
    <row r="137" spans="4:4" x14ac:dyDescent="0.25">
      <c r="D137">
        <v>0.1606583585255901</v>
      </c>
    </row>
    <row r="138" spans="4:4" x14ac:dyDescent="0.25">
      <c r="D138">
        <v>0.17065573350259344</v>
      </c>
    </row>
    <row r="139" spans="4:4" x14ac:dyDescent="0.25">
      <c r="D139">
        <v>0.13379535212120341</v>
      </c>
    </row>
    <row r="140" spans="4:4" x14ac:dyDescent="0.25">
      <c r="D140">
        <v>0.17194639017025432</v>
      </c>
    </row>
    <row r="141" spans="4:4" x14ac:dyDescent="0.25">
      <c r="D141">
        <v>0.13685854417931653</v>
      </c>
    </row>
    <row r="142" spans="4:4" x14ac:dyDescent="0.25">
      <c r="D142">
        <v>0.24266885067459626</v>
      </c>
    </row>
    <row r="143" spans="4:4" x14ac:dyDescent="0.25">
      <c r="D143">
        <v>0.21006366596393744</v>
      </c>
    </row>
    <row r="144" spans="4:4" x14ac:dyDescent="0.25">
      <c r="D144">
        <v>0.14549174865490896</v>
      </c>
    </row>
    <row r="145" spans="4:4" x14ac:dyDescent="0.25">
      <c r="D145">
        <v>0.1809461601526941</v>
      </c>
    </row>
    <row r="146" spans="4:4" x14ac:dyDescent="0.25">
      <c r="D146">
        <v>0.1888051787470818</v>
      </c>
    </row>
    <row r="147" spans="4:4" x14ac:dyDescent="0.25">
      <c r="D147">
        <v>0.15494825169413617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Y127"/>
  <sheetViews>
    <sheetView tabSelected="1" workbookViewId="0">
      <selection activeCell="H34" sqref="H34"/>
    </sheetView>
  </sheetViews>
  <sheetFormatPr defaultRowHeight="15" x14ac:dyDescent="0.25"/>
  <sheetData>
    <row r="1" spans="3:25" x14ac:dyDescent="0.25">
      <c r="D1" s="5" t="s">
        <v>26</v>
      </c>
      <c r="E1">
        <v>0.13</v>
      </c>
    </row>
    <row r="2" spans="3:25" x14ac:dyDescent="0.25">
      <c r="D2" s="5" t="s">
        <v>12</v>
      </c>
      <c r="E2">
        <v>1</v>
      </c>
    </row>
    <row r="3" spans="3:25" x14ac:dyDescent="0.25">
      <c r="D3" s="5" t="s">
        <v>13</v>
      </c>
      <c r="E3">
        <v>4</v>
      </c>
      <c r="T3" s="2" t="s">
        <v>15</v>
      </c>
    </row>
    <row r="4" spans="3:25" x14ac:dyDescent="0.25">
      <c r="D4" s="5" t="s">
        <v>14</v>
      </c>
      <c r="E4">
        <v>3</v>
      </c>
      <c r="T4" s="6" t="s">
        <v>0</v>
      </c>
      <c r="W4" s="4" t="s">
        <v>1</v>
      </c>
      <c r="X4" s="3"/>
    </row>
    <row r="5" spans="3:25" x14ac:dyDescent="0.25">
      <c r="C5" s="2" t="s">
        <v>15</v>
      </c>
      <c r="D5" s="2"/>
      <c r="G5" s="2" t="s">
        <v>16</v>
      </c>
      <c r="H5" s="2"/>
      <c r="T5">
        <f t="array" aca="1" ref="T5:V9" ca="1">LINEST(E7:E21,C7:D21,TRUE,TRUE)</f>
        <v>0.13461260677323922</v>
      </c>
      <c r="U5">
        <f ca="1"/>
        <v>0.74234391113522546</v>
      </c>
      <c r="V5">
        <f ca="1"/>
        <v>6.0332177968718153</v>
      </c>
      <c r="W5" s="3" t="s">
        <v>27</v>
      </c>
      <c r="X5" s="3" t="s">
        <v>2</v>
      </c>
      <c r="Y5" s="3" t="s">
        <v>3</v>
      </c>
    </row>
    <row r="6" spans="3:25" x14ac:dyDescent="0.25">
      <c r="C6" s="1" t="s">
        <v>17</v>
      </c>
      <c r="D6" s="1" t="s">
        <v>28</v>
      </c>
      <c r="E6" s="1" t="s">
        <v>18</v>
      </c>
      <c r="F6" s="1" t="s">
        <v>19</v>
      </c>
      <c r="G6" s="1" t="s">
        <v>17</v>
      </c>
      <c r="H6" s="1" t="s">
        <v>28</v>
      </c>
      <c r="I6" s="1" t="s">
        <v>18</v>
      </c>
      <c r="T6">
        <f ca="1"/>
        <v>5.5140464552681907E-2</v>
      </c>
      <c r="U6">
        <f ca="1"/>
        <v>1.0148442341149624</v>
      </c>
      <c r="V6">
        <f ca="1"/>
        <v>4.0346344857398568</v>
      </c>
      <c r="W6" s="3" t="s">
        <v>29</v>
      </c>
      <c r="X6" s="3" t="s">
        <v>4</v>
      </c>
      <c r="Y6" s="3" t="s">
        <v>5</v>
      </c>
    </row>
    <row r="7" spans="3:25" x14ac:dyDescent="0.25">
      <c r="C7">
        <v>2</v>
      </c>
      <c r="D7">
        <f>C7^2</f>
        <v>4</v>
      </c>
      <c r="E7">
        <f ca="1">$E$3+$E$2*C7+$E$1*D7+$F7</f>
        <v>9.7638023506166878</v>
      </c>
      <c r="F7">
        <f ca="1">_xlfn.NORM.INV(RAND(),0,$E$4)</f>
        <v>3.2438023506166878</v>
      </c>
      <c r="G7">
        <v>2</v>
      </c>
      <c r="H7">
        <f>G7^2</f>
        <v>4</v>
      </c>
      <c r="I7">
        <f ca="1">$E$3+$E$2*G7+$E$1*H7+$F7</f>
        <v>9.7638023506166878</v>
      </c>
      <c r="T7">
        <f ca="1"/>
        <v>0.95033720600045479</v>
      </c>
      <c r="U7">
        <f ca="1"/>
        <v>3.5416035447950716</v>
      </c>
      <c r="V7" t="e">
        <f ca="1"/>
        <v>#N/A</v>
      </c>
      <c r="W7" s="3" t="s">
        <v>6</v>
      </c>
      <c r="X7" s="3" t="s">
        <v>7</v>
      </c>
    </row>
    <row r="8" spans="3:25" x14ac:dyDescent="0.25">
      <c r="C8">
        <v>3</v>
      </c>
      <c r="D8">
        <f t="shared" ref="D8:D21" si="0">C8^2</f>
        <v>9</v>
      </c>
      <c r="E8">
        <f t="shared" ref="E8:E21" ca="1" si="1">$E$3+$E$2*C8+$E$1*D8+$F8</f>
        <v>7.4173392424198665</v>
      </c>
      <c r="F8">
        <f t="shared" ref="F8:F21" ca="1" si="2">_xlfn.NORM.INV(RAND(),0,$E$4)</f>
        <v>-0.75266075758013362</v>
      </c>
      <c r="G8">
        <v>2</v>
      </c>
      <c r="H8">
        <f t="shared" ref="H8:H21" si="3">G8^2</f>
        <v>4</v>
      </c>
      <c r="I8">
        <f t="shared" ref="I8:I21" ca="1" si="4">$E$3+$E$2*G8+$E$1*H8+$F8</f>
        <v>5.7673392424198662</v>
      </c>
      <c r="T8">
        <f ca="1"/>
        <v>114.81478943884926</v>
      </c>
      <c r="U8">
        <f ca="1"/>
        <v>12</v>
      </c>
      <c r="V8" t="e">
        <f ca="1"/>
        <v>#N/A</v>
      </c>
      <c r="W8" s="3" t="s">
        <v>8</v>
      </c>
      <c r="X8" s="3" t="s">
        <v>9</v>
      </c>
    </row>
    <row r="9" spans="3:25" x14ac:dyDescent="0.25">
      <c r="C9">
        <v>4</v>
      </c>
      <c r="D9">
        <f t="shared" si="0"/>
        <v>16</v>
      </c>
      <c r="E9">
        <f t="shared" ca="1" si="1"/>
        <v>10.354187118633009</v>
      </c>
      <c r="F9">
        <f t="shared" ca="1" si="2"/>
        <v>0.27418711863300854</v>
      </c>
      <c r="G9">
        <v>2</v>
      </c>
      <c r="H9">
        <f t="shared" si="3"/>
        <v>4</v>
      </c>
      <c r="I9">
        <f t="shared" ca="1" si="4"/>
        <v>6.7941871186330083</v>
      </c>
      <c r="T9">
        <f ca="1"/>
        <v>2880.2336280404484</v>
      </c>
      <c r="U9">
        <f ca="1"/>
        <v>150.51546802206019</v>
      </c>
      <c r="V9" t="e">
        <f ca="1"/>
        <v>#N/A</v>
      </c>
      <c r="W9" s="3" t="s">
        <v>10</v>
      </c>
      <c r="X9" s="3" t="s">
        <v>11</v>
      </c>
    </row>
    <row r="10" spans="3:25" x14ac:dyDescent="0.25">
      <c r="C10">
        <v>5</v>
      </c>
      <c r="D10">
        <f t="shared" si="0"/>
        <v>25</v>
      </c>
      <c r="E10">
        <f t="shared" ca="1" si="1"/>
        <v>15.704680607711161</v>
      </c>
      <c r="F10">
        <f t="shared" ca="1" si="2"/>
        <v>3.454680607711162</v>
      </c>
      <c r="G10">
        <v>2</v>
      </c>
      <c r="H10">
        <f t="shared" si="3"/>
        <v>4</v>
      </c>
      <c r="I10">
        <f t="shared" ca="1" si="4"/>
        <v>9.9746806077111607</v>
      </c>
    </row>
    <row r="11" spans="3:25" x14ac:dyDescent="0.25">
      <c r="C11">
        <v>6</v>
      </c>
      <c r="D11">
        <f t="shared" si="0"/>
        <v>36</v>
      </c>
      <c r="E11">
        <f t="shared" ca="1" si="1"/>
        <v>16.807960792872866</v>
      </c>
      <c r="F11">
        <f t="shared" ca="1" si="2"/>
        <v>2.127960792872865</v>
      </c>
      <c r="G11">
        <v>2</v>
      </c>
      <c r="H11">
        <f t="shared" si="3"/>
        <v>4</v>
      </c>
      <c r="I11">
        <f t="shared" ca="1" si="4"/>
        <v>8.6479607928728655</v>
      </c>
    </row>
    <row r="12" spans="3:25" x14ac:dyDescent="0.25">
      <c r="C12">
        <v>7</v>
      </c>
      <c r="D12">
        <f t="shared" si="0"/>
        <v>49</v>
      </c>
      <c r="E12">
        <f t="shared" ca="1" si="1"/>
        <v>14.202520981186346</v>
      </c>
      <c r="F12">
        <f t="shared" ca="1" si="2"/>
        <v>-3.1674790188136548</v>
      </c>
      <c r="G12">
        <v>9.5</v>
      </c>
      <c r="H12">
        <f t="shared" si="3"/>
        <v>90.25</v>
      </c>
      <c r="I12">
        <f t="shared" ca="1" si="4"/>
        <v>22.065020981186347</v>
      </c>
    </row>
    <row r="13" spans="3:25" x14ac:dyDescent="0.25">
      <c r="C13">
        <v>8</v>
      </c>
      <c r="D13">
        <f t="shared" si="0"/>
        <v>64</v>
      </c>
      <c r="E13">
        <f t="shared" ca="1" si="1"/>
        <v>16.537959486896387</v>
      </c>
      <c r="F13">
        <f t="shared" ca="1" si="2"/>
        <v>-3.7820405131036132</v>
      </c>
      <c r="G13">
        <v>9.5</v>
      </c>
      <c r="H13">
        <f t="shared" si="3"/>
        <v>90.25</v>
      </c>
      <c r="I13">
        <f t="shared" ca="1" si="4"/>
        <v>21.450459486896388</v>
      </c>
      <c r="T13" s="2" t="s">
        <v>16</v>
      </c>
    </row>
    <row r="14" spans="3:25" x14ac:dyDescent="0.25">
      <c r="C14">
        <v>9</v>
      </c>
      <c r="D14">
        <f t="shared" si="0"/>
        <v>81</v>
      </c>
      <c r="E14">
        <f t="shared" ca="1" si="1"/>
        <v>29.232687488180808</v>
      </c>
      <c r="F14">
        <f t="shared" ca="1" si="2"/>
        <v>5.7026874881808052</v>
      </c>
      <c r="G14">
        <v>9.5</v>
      </c>
      <c r="H14">
        <f t="shared" si="3"/>
        <v>90.25</v>
      </c>
      <c r="I14">
        <f t="shared" ca="1" si="4"/>
        <v>30.935187488180809</v>
      </c>
      <c r="T14" s="6" t="s">
        <v>0</v>
      </c>
      <c r="V14" s="4"/>
      <c r="W14" s="4" t="s">
        <v>1</v>
      </c>
      <c r="X14" s="3"/>
    </row>
    <row r="15" spans="3:25" x14ac:dyDescent="0.25">
      <c r="C15">
        <v>10</v>
      </c>
      <c r="D15">
        <f t="shared" si="0"/>
        <v>100</v>
      </c>
      <c r="E15">
        <f t="shared" ca="1" si="1"/>
        <v>22.895139044831669</v>
      </c>
      <c r="F15">
        <f t="shared" ca="1" si="2"/>
        <v>-4.1048609551683315</v>
      </c>
      <c r="G15">
        <v>9.5</v>
      </c>
      <c r="H15">
        <f t="shared" si="3"/>
        <v>90.25</v>
      </c>
      <c r="I15">
        <f t="shared" ca="1" si="4"/>
        <v>21.127639044831671</v>
      </c>
      <c r="T15">
        <f t="array" aca="1" ref="T15:V19" ca="1">LINEST(I7:I21,G7:H21,TRUE,TRUE)</f>
        <v>0.14675385944665156</v>
      </c>
      <c r="U15">
        <f ca="1"/>
        <v>0.52415360131304467</v>
      </c>
      <c r="V15">
        <f ca="1"/>
        <v>6.5542713820380314</v>
      </c>
      <c r="W15" s="3" t="s">
        <v>27</v>
      </c>
      <c r="X15" s="3" t="s">
        <v>2</v>
      </c>
      <c r="Y15" s="3" t="s">
        <v>3</v>
      </c>
    </row>
    <row r="16" spans="3:25" x14ac:dyDescent="0.25">
      <c r="C16">
        <v>11</v>
      </c>
      <c r="D16">
        <f t="shared" si="0"/>
        <v>121</v>
      </c>
      <c r="E16">
        <f t="shared" ca="1" si="1"/>
        <v>33.81052504676606</v>
      </c>
      <c r="F16">
        <f t="shared" ca="1" si="2"/>
        <v>3.080525046766061</v>
      </c>
      <c r="G16">
        <v>9.5</v>
      </c>
      <c r="H16">
        <f t="shared" si="3"/>
        <v>90.25</v>
      </c>
      <c r="I16">
        <f t="shared" ca="1" si="4"/>
        <v>28.313025046766064</v>
      </c>
      <c r="T16">
        <f ca="1"/>
        <v>3.3522298299921094E-2</v>
      </c>
      <c r="U16">
        <f ca="1"/>
        <v>0.65325490242060325</v>
      </c>
      <c r="V16">
        <f ca="1"/>
        <v>2.4121791945278499</v>
      </c>
      <c r="W16" s="3" t="s">
        <v>29</v>
      </c>
      <c r="X16" s="3" t="s">
        <v>4</v>
      </c>
      <c r="Y16" s="3" t="s">
        <v>5</v>
      </c>
    </row>
    <row r="17" spans="3:24" x14ac:dyDescent="0.25">
      <c r="C17">
        <v>12</v>
      </c>
      <c r="D17">
        <f t="shared" si="0"/>
        <v>144</v>
      </c>
      <c r="E17">
        <f t="shared" ca="1" si="1"/>
        <v>32.607358465067932</v>
      </c>
      <c r="F17">
        <f t="shared" ca="1" si="2"/>
        <v>-2.1126415349320693</v>
      </c>
      <c r="G17">
        <v>17</v>
      </c>
      <c r="H17">
        <f t="shared" si="3"/>
        <v>289</v>
      </c>
      <c r="I17">
        <f t="shared" ca="1" si="4"/>
        <v>56.457358465067934</v>
      </c>
      <c r="T17">
        <f ca="1"/>
        <v>0.97825788523737445</v>
      </c>
      <c r="U17">
        <f ca="1"/>
        <v>3.4426723046782239</v>
      </c>
      <c r="V17" t="e">
        <f ca="1"/>
        <v>#N/A</v>
      </c>
      <c r="W17" s="3" t="s">
        <v>6</v>
      </c>
      <c r="X17" s="3" t="s">
        <v>7</v>
      </c>
    </row>
    <row r="18" spans="3:24" x14ac:dyDescent="0.25">
      <c r="C18">
        <v>13</v>
      </c>
      <c r="D18">
        <f t="shared" si="0"/>
        <v>169</v>
      </c>
      <c r="E18">
        <f t="shared" ca="1" si="1"/>
        <v>43.687104054721857</v>
      </c>
      <c r="F18">
        <f t="shared" ca="1" si="2"/>
        <v>4.7171040547218608</v>
      </c>
      <c r="G18">
        <v>17</v>
      </c>
      <c r="H18">
        <f t="shared" si="3"/>
        <v>289</v>
      </c>
      <c r="I18">
        <f t="shared" ca="1" si="4"/>
        <v>63.287104054721858</v>
      </c>
      <c r="T18">
        <f ca="1"/>
        <v>269.96211617436239</v>
      </c>
      <c r="U18">
        <f ca="1"/>
        <v>12</v>
      </c>
      <c r="V18" t="e">
        <f ca="1"/>
        <v>#N/A</v>
      </c>
      <c r="W18" s="3" t="s">
        <v>8</v>
      </c>
      <c r="X18" s="3" t="s">
        <v>9</v>
      </c>
    </row>
    <row r="19" spans="3:24" x14ac:dyDescent="0.25">
      <c r="C19">
        <v>14</v>
      </c>
      <c r="D19">
        <f t="shared" si="0"/>
        <v>196</v>
      </c>
      <c r="E19">
        <f t="shared" ca="1" si="1"/>
        <v>39.127446193692194</v>
      </c>
      <c r="F19">
        <f t="shared" ca="1" si="2"/>
        <v>-4.3525538063078093</v>
      </c>
      <c r="G19">
        <v>17</v>
      </c>
      <c r="H19">
        <f t="shared" si="3"/>
        <v>289</v>
      </c>
      <c r="I19">
        <f t="shared" ca="1" si="4"/>
        <v>54.21744619369219</v>
      </c>
      <c r="T19">
        <f ca="1"/>
        <v>6399.178004953139</v>
      </c>
      <c r="U19">
        <f ca="1"/>
        <v>142.22391116878168</v>
      </c>
      <c r="V19" t="e">
        <f ca="1"/>
        <v>#N/A</v>
      </c>
      <c r="W19" s="3" t="s">
        <v>10</v>
      </c>
      <c r="X19" s="3" t="s">
        <v>11</v>
      </c>
    </row>
    <row r="20" spans="3:24" x14ac:dyDescent="0.25">
      <c r="C20">
        <v>15</v>
      </c>
      <c r="D20">
        <f t="shared" si="0"/>
        <v>225</v>
      </c>
      <c r="E20">
        <f t="shared" ca="1" si="1"/>
        <v>48.295703166293606</v>
      </c>
      <c r="F20">
        <f t="shared" ca="1" si="2"/>
        <v>4.5703166293605428E-2</v>
      </c>
      <c r="G20">
        <v>17</v>
      </c>
      <c r="H20">
        <f t="shared" si="3"/>
        <v>289</v>
      </c>
      <c r="I20">
        <f t="shared" ca="1" si="4"/>
        <v>58.615703166293606</v>
      </c>
    </row>
    <row r="21" spans="3:24" x14ac:dyDescent="0.25">
      <c r="C21">
        <v>16</v>
      </c>
      <c r="D21">
        <f t="shared" si="0"/>
        <v>256</v>
      </c>
      <c r="E21">
        <f t="shared" ca="1" si="1"/>
        <v>51.516128042434914</v>
      </c>
      <c r="F21">
        <f t="shared" ca="1" si="2"/>
        <v>-1.7638719575650876</v>
      </c>
      <c r="G21">
        <v>17</v>
      </c>
      <c r="H21">
        <f t="shared" si="3"/>
        <v>289</v>
      </c>
      <c r="I21">
        <f t="shared" ca="1" si="4"/>
        <v>56.806128042434914</v>
      </c>
    </row>
    <row r="24" spans="3:24" x14ac:dyDescent="0.25">
      <c r="C24" s="7"/>
      <c r="E24">
        <f>D25/E25</f>
        <v>1.5473056848430833</v>
      </c>
      <c r="G24">
        <f>F25/G25</f>
        <v>1.6683792804427113</v>
      </c>
    </row>
    <row r="25" spans="3:24" x14ac:dyDescent="0.25">
      <c r="C25" s="7" t="s">
        <v>21</v>
      </c>
      <c r="D25">
        <f>AVERAGE(D28:D127)</f>
        <v>0.84466771619130698</v>
      </c>
      <c r="E25">
        <f>AVERAGE(E28:E127)</f>
        <v>0.54589582683331717</v>
      </c>
      <c r="F25">
        <f t="shared" ref="F25:G25" si="5">AVERAGE(F28:F127)</f>
        <v>4.7009447218161686E-2</v>
      </c>
      <c r="G25">
        <f t="shared" si="5"/>
        <v>2.8176714832905101E-2</v>
      </c>
    </row>
    <row r="26" spans="3:24" x14ac:dyDescent="0.25">
      <c r="C26" s="1"/>
      <c r="D26" s="8" t="s">
        <v>22</v>
      </c>
      <c r="E26" s="8" t="s">
        <v>30</v>
      </c>
      <c r="F26" s="8" t="s">
        <v>22</v>
      </c>
      <c r="G26" s="8" t="s">
        <v>30</v>
      </c>
    </row>
    <row r="27" spans="3:24" x14ac:dyDescent="0.25">
      <c r="C27" s="1" t="s">
        <v>24</v>
      </c>
      <c r="D27" s="8" t="s">
        <v>25</v>
      </c>
      <c r="E27" s="8" t="s">
        <v>25</v>
      </c>
      <c r="F27" s="8" t="s">
        <v>31</v>
      </c>
      <c r="G27" s="8" t="s">
        <v>31</v>
      </c>
    </row>
    <row r="28" spans="3:24" x14ac:dyDescent="0.25">
      <c r="C28">
        <v>1</v>
      </c>
      <c r="D28">
        <v>0.90620548402150736</v>
      </c>
      <c r="E28">
        <v>0.67356755618159148</v>
      </c>
      <c r="F28">
        <v>5.4718615756438091E-2</v>
      </c>
      <c r="G28">
        <v>2.7263106283249947E-2</v>
      </c>
    </row>
    <row r="29" spans="3:24" x14ac:dyDescent="0.25">
      <c r="C29">
        <v>2</v>
      </c>
      <c r="D29">
        <v>0.88062982663033473</v>
      </c>
      <c r="E29">
        <v>0.49399495821634859</v>
      </c>
      <c r="F29">
        <v>6.4388050756803678E-2</v>
      </c>
      <c r="G29">
        <v>2.0629599394079205E-2</v>
      </c>
    </row>
    <row r="30" spans="3:24" x14ac:dyDescent="0.25">
      <c r="C30">
        <v>3</v>
      </c>
      <c r="D30">
        <v>0.81654433597645382</v>
      </c>
      <c r="E30">
        <v>0.7146936029818407</v>
      </c>
      <c r="F30">
        <v>5.5723663694710011E-2</v>
      </c>
      <c r="G30">
        <v>3.4277731541009888E-2</v>
      </c>
    </row>
    <row r="31" spans="3:24" x14ac:dyDescent="0.25">
      <c r="C31">
        <v>4</v>
      </c>
      <c r="D31">
        <v>1.171849645339601</v>
      </c>
      <c r="E31">
        <v>0.55972592755703243</v>
      </c>
      <c r="F31">
        <v>3.5043935865998757E-2</v>
      </c>
      <c r="G31">
        <v>2.8233679257357685E-2</v>
      </c>
    </row>
    <row r="32" spans="3:24" x14ac:dyDescent="0.25">
      <c r="C32">
        <v>5</v>
      </c>
      <c r="D32">
        <v>0.57437870217065323</v>
      </c>
      <c r="E32">
        <v>0.51168184249289439</v>
      </c>
      <c r="F32">
        <v>5.1008527594116358E-2</v>
      </c>
      <c r="G32">
        <v>3.567147159643317E-2</v>
      </c>
    </row>
    <row r="33" spans="3:7" x14ac:dyDescent="0.25">
      <c r="C33">
        <v>6</v>
      </c>
      <c r="D33">
        <v>1.076960089786215</v>
      </c>
      <c r="E33">
        <v>0.36707955355663208</v>
      </c>
      <c r="F33">
        <v>5.2149230379140259E-2</v>
      </c>
      <c r="G33">
        <v>3.0470740832382413E-2</v>
      </c>
    </row>
    <row r="34" spans="3:7" x14ac:dyDescent="0.25">
      <c r="C34">
        <v>7</v>
      </c>
      <c r="D34">
        <v>1.0382790680836556</v>
      </c>
      <c r="E34">
        <v>0.4921562498049058</v>
      </c>
      <c r="F34">
        <v>5.6565012127256217E-2</v>
      </c>
      <c r="G34">
        <v>3.0128728941414339E-2</v>
      </c>
    </row>
    <row r="35" spans="3:7" x14ac:dyDescent="0.25">
      <c r="C35">
        <v>8</v>
      </c>
      <c r="D35">
        <v>1.0030735369314605</v>
      </c>
      <c r="E35">
        <v>0.55642522431194819</v>
      </c>
      <c r="F35">
        <v>5.3349868777700454E-2</v>
      </c>
      <c r="G35">
        <v>3.3668417870876453E-2</v>
      </c>
    </row>
    <row r="36" spans="3:7" x14ac:dyDescent="0.25">
      <c r="C36">
        <v>9</v>
      </c>
      <c r="D36">
        <v>0.83564309698717287</v>
      </c>
      <c r="E36">
        <v>0.49888851628483066</v>
      </c>
      <c r="F36">
        <v>5.3260166013259023E-2</v>
      </c>
      <c r="G36">
        <v>2.9614501201543953E-2</v>
      </c>
    </row>
    <row r="37" spans="3:7" x14ac:dyDescent="0.25">
      <c r="C37">
        <v>10</v>
      </c>
      <c r="D37">
        <v>0.70798858266082931</v>
      </c>
      <c r="E37">
        <v>0.64749703572146522</v>
      </c>
      <c r="F37">
        <v>2.8148729159104002E-2</v>
      </c>
      <c r="G37">
        <v>3.85256179226783E-2</v>
      </c>
    </row>
    <row r="38" spans="3:7" x14ac:dyDescent="0.25">
      <c r="C38">
        <v>11</v>
      </c>
      <c r="D38">
        <v>0.78429654026752826</v>
      </c>
      <c r="E38">
        <v>0.69396743617864398</v>
      </c>
      <c r="F38">
        <v>4.4154344374483734E-2</v>
      </c>
      <c r="G38">
        <v>2.5587641840813465E-2</v>
      </c>
    </row>
    <row r="39" spans="3:7" x14ac:dyDescent="0.25">
      <c r="C39">
        <v>12</v>
      </c>
      <c r="D39">
        <v>0.88969922977060512</v>
      </c>
      <c r="E39">
        <v>0.54035590100926922</v>
      </c>
      <c r="F39">
        <v>3.4207282875700892E-2</v>
      </c>
      <c r="G39">
        <v>2.8514373078845801E-2</v>
      </c>
    </row>
    <row r="40" spans="3:7" x14ac:dyDescent="0.25">
      <c r="C40">
        <v>13</v>
      </c>
      <c r="D40">
        <v>0.88455770782057408</v>
      </c>
      <c r="E40">
        <v>0.37182591458457576</v>
      </c>
      <c r="F40">
        <v>4.0475198634264097E-2</v>
      </c>
      <c r="G40">
        <v>2.0079461537199635E-2</v>
      </c>
    </row>
    <row r="41" spans="3:7" x14ac:dyDescent="0.25">
      <c r="C41">
        <v>14</v>
      </c>
      <c r="D41">
        <v>0.44961409859392537</v>
      </c>
      <c r="E41">
        <v>0.44176676660195602</v>
      </c>
      <c r="F41">
        <v>4.5752694021309985E-2</v>
      </c>
      <c r="G41">
        <v>2.246830073138047E-2</v>
      </c>
    </row>
    <row r="42" spans="3:7" x14ac:dyDescent="0.25">
      <c r="C42">
        <v>15</v>
      </c>
      <c r="D42">
        <v>1.0943247173915502</v>
      </c>
      <c r="E42">
        <v>0.46229500563777109</v>
      </c>
      <c r="F42">
        <v>5.0568646847366568E-2</v>
      </c>
      <c r="G42">
        <v>2.5518996406607469E-2</v>
      </c>
    </row>
    <row r="43" spans="3:7" x14ac:dyDescent="0.25">
      <c r="C43">
        <v>16</v>
      </c>
      <c r="D43">
        <v>0.7961272311081169</v>
      </c>
      <c r="E43">
        <v>0.44689741495269164</v>
      </c>
      <c r="F43">
        <v>4.5298691927425257E-2</v>
      </c>
      <c r="G43">
        <v>2.3373840494413621E-2</v>
      </c>
    </row>
    <row r="44" spans="3:7" x14ac:dyDescent="0.25">
      <c r="C44">
        <v>17</v>
      </c>
      <c r="D44">
        <v>0.62637890031828636</v>
      </c>
      <c r="E44">
        <v>0.60451199896195285</v>
      </c>
      <c r="F44">
        <v>6.363856290023974E-2</v>
      </c>
      <c r="G44">
        <v>2.8953736807480597E-2</v>
      </c>
    </row>
    <row r="45" spans="3:7" x14ac:dyDescent="0.25">
      <c r="C45">
        <v>18</v>
      </c>
      <c r="D45">
        <v>1.2294230133893735</v>
      </c>
      <c r="E45">
        <v>0.4775738730938025</v>
      </c>
      <c r="F45">
        <v>6.2506113323460386E-2</v>
      </c>
      <c r="G45">
        <v>2.3385610609189793E-2</v>
      </c>
    </row>
    <row r="46" spans="3:7" x14ac:dyDescent="0.25">
      <c r="C46">
        <v>19</v>
      </c>
      <c r="D46">
        <v>0.88532883226915216</v>
      </c>
      <c r="E46">
        <v>0.54550096584306706</v>
      </c>
      <c r="F46">
        <v>5.7014588150721586E-2</v>
      </c>
      <c r="G46">
        <v>2.4041100519823153E-2</v>
      </c>
    </row>
    <row r="47" spans="3:7" x14ac:dyDescent="0.25">
      <c r="C47">
        <v>20</v>
      </c>
      <c r="D47">
        <v>0.70687949827293162</v>
      </c>
      <c r="E47">
        <v>0.50210063377647174</v>
      </c>
      <c r="F47">
        <v>3.3061097468376974E-2</v>
      </c>
      <c r="G47">
        <v>2.37811529066203E-2</v>
      </c>
    </row>
    <row r="48" spans="3:7" x14ac:dyDescent="0.25">
      <c r="C48">
        <v>21</v>
      </c>
      <c r="D48">
        <v>0.63422905925686046</v>
      </c>
      <c r="E48">
        <v>0.56674182295158859</v>
      </c>
      <c r="F48">
        <v>4.1636863904962781E-2</v>
      </c>
      <c r="G48">
        <v>3.9450278354173585E-2</v>
      </c>
    </row>
    <row r="49" spans="3:7" x14ac:dyDescent="0.25">
      <c r="C49">
        <v>22</v>
      </c>
      <c r="D49">
        <v>0.58933385306155539</v>
      </c>
      <c r="E49">
        <v>0.54713818895544331</v>
      </c>
      <c r="F49">
        <v>5.9930706283727202E-2</v>
      </c>
      <c r="G49">
        <v>2.9917348046399617E-2</v>
      </c>
    </row>
    <row r="50" spans="3:7" x14ac:dyDescent="0.25">
      <c r="C50">
        <v>23</v>
      </c>
      <c r="D50">
        <v>0.8196915221515455</v>
      </c>
      <c r="E50">
        <v>0.46670452913525523</v>
      </c>
      <c r="F50">
        <v>4.9906865313830588E-2</v>
      </c>
      <c r="G50">
        <v>2.9772309329560463E-2</v>
      </c>
    </row>
    <row r="51" spans="3:7" x14ac:dyDescent="0.25">
      <c r="C51">
        <v>24</v>
      </c>
      <c r="D51">
        <v>0.86438330119129159</v>
      </c>
      <c r="E51">
        <v>0.41820866365042464</v>
      </c>
      <c r="F51">
        <v>4.9089186901121414E-2</v>
      </c>
      <c r="G51">
        <v>2.647912529374246E-2</v>
      </c>
    </row>
    <row r="52" spans="3:7" x14ac:dyDescent="0.25">
      <c r="C52">
        <v>25</v>
      </c>
      <c r="D52">
        <v>0.89657121304657672</v>
      </c>
      <c r="E52">
        <v>0.67106826016231425</v>
      </c>
      <c r="F52">
        <v>4.8585994145749462E-2</v>
      </c>
      <c r="G52">
        <v>4.013758859435012E-2</v>
      </c>
    </row>
    <row r="53" spans="3:7" x14ac:dyDescent="0.25">
      <c r="C53">
        <v>26</v>
      </c>
      <c r="D53">
        <v>1.0198285487367666</v>
      </c>
      <c r="E53">
        <v>0.62686182551355185</v>
      </c>
      <c r="F53">
        <v>4.1864443997491903E-2</v>
      </c>
      <c r="G53">
        <v>2.2448159270234726E-2</v>
      </c>
    </row>
    <row r="54" spans="3:7" x14ac:dyDescent="0.25">
      <c r="C54">
        <v>27</v>
      </c>
      <c r="D54">
        <v>1.0602064231770847</v>
      </c>
      <c r="E54">
        <v>0.6444268357076266</v>
      </c>
      <c r="F54">
        <v>4.3066156716671189E-2</v>
      </c>
      <c r="G54">
        <v>2.8465427669942738E-2</v>
      </c>
    </row>
    <row r="55" spans="3:7" x14ac:dyDescent="0.25">
      <c r="C55">
        <v>28</v>
      </c>
      <c r="D55">
        <v>0.73609311006293654</v>
      </c>
      <c r="E55">
        <v>0.48098371346865582</v>
      </c>
      <c r="F55">
        <v>5.3443791897048037E-2</v>
      </c>
      <c r="G55">
        <v>3.2483903764610127E-2</v>
      </c>
    </row>
    <row r="56" spans="3:7" x14ac:dyDescent="0.25">
      <c r="C56">
        <v>29</v>
      </c>
      <c r="D56">
        <v>1.1111815090867896</v>
      </c>
      <c r="E56">
        <v>0.61273439307857336</v>
      </c>
      <c r="F56">
        <v>4.5398731450580744E-2</v>
      </c>
      <c r="G56">
        <v>2.7559980619039304E-2</v>
      </c>
    </row>
    <row r="57" spans="3:7" x14ac:dyDescent="0.25">
      <c r="C57">
        <v>30</v>
      </c>
      <c r="D57">
        <v>1.0280513572975805</v>
      </c>
      <c r="E57">
        <v>0.60585936566577103</v>
      </c>
      <c r="F57">
        <v>5.44902049202316E-2</v>
      </c>
      <c r="G57">
        <v>3.9004003875929574E-2</v>
      </c>
    </row>
    <row r="58" spans="3:7" x14ac:dyDescent="0.25">
      <c r="C58">
        <v>31</v>
      </c>
      <c r="D58">
        <v>0.93511836252844605</v>
      </c>
      <c r="E58">
        <v>0.6178738789974737</v>
      </c>
      <c r="F58">
        <v>5.999551994189932E-2</v>
      </c>
      <c r="G58">
        <v>2.8479168341995292E-2</v>
      </c>
    </row>
    <row r="59" spans="3:7" x14ac:dyDescent="0.25">
      <c r="C59">
        <v>32</v>
      </c>
      <c r="D59">
        <v>0.62925559018239896</v>
      </c>
      <c r="E59">
        <v>0.5847980263502518</v>
      </c>
      <c r="F59">
        <v>5.6179942786535153E-2</v>
      </c>
      <c r="G59">
        <v>3.1938891505189811E-2</v>
      </c>
    </row>
    <row r="60" spans="3:7" x14ac:dyDescent="0.25">
      <c r="C60">
        <v>33</v>
      </c>
      <c r="D60">
        <v>1.1141786353044734</v>
      </c>
      <c r="E60">
        <v>0.34111304874155096</v>
      </c>
      <c r="F60">
        <v>4.9411413639548749E-2</v>
      </c>
      <c r="G60">
        <v>2.3516642067016775E-2</v>
      </c>
    </row>
    <row r="61" spans="3:7" x14ac:dyDescent="0.25">
      <c r="C61">
        <v>34</v>
      </c>
      <c r="D61">
        <v>0.8266035058374982</v>
      </c>
      <c r="E61">
        <v>0.75389902645945028</v>
      </c>
      <c r="F61">
        <v>3.9826834591585633E-2</v>
      </c>
      <c r="G61">
        <v>2.1318710373577687E-2</v>
      </c>
    </row>
    <row r="62" spans="3:7" x14ac:dyDescent="0.25">
      <c r="C62">
        <v>35</v>
      </c>
      <c r="D62">
        <v>0.54839451849614773</v>
      </c>
      <c r="E62">
        <v>0.68181378947702809</v>
      </c>
      <c r="F62">
        <v>3.993119763623329E-2</v>
      </c>
      <c r="G62">
        <v>2.2665585477411886E-2</v>
      </c>
    </row>
    <row r="63" spans="3:7" x14ac:dyDescent="0.25">
      <c r="C63">
        <v>36</v>
      </c>
      <c r="D63">
        <v>0.70433838419897765</v>
      </c>
      <c r="E63">
        <v>0.53676029359227084</v>
      </c>
      <c r="F63">
        <v>4.5064400316587677E-2</v>
      </c>
      <c r="G63">
        <v>3.4475816732527816E-2</v>
      </c>
    </row>
    <row r="64" spans="3:7" x14ac:dyDescent="0.25">
      <c r="C64">
        <v>37</v>
      </c>
      <c r="D64">
        <v>0.80237867130551821</v>
      </c>
      <c r="E64">
        <v>0.60541190408371337</v>
      </c>
      <c r="F64">
        <v>6.4305505717271533E-2</v>
      </c>
      <c r="G64">
        <v>2.6675486981631646E-2</v>
      </c>
    </row>
    <row r="65" spans="3:7" x14ac:dyDescent="0.25">
      <c r="C65">
        <v>38</v>
      </c>
      <c r="D65">
        <v>0.81856402669537098</v>
      </c>
      <c r="E65">
        <v>0.5058473585778952</v>
      </c>
      <c r="F65">
        <v>4.2033387555567368E-2</v>
      </c>
      <c r="G65">
        <v>2.5923381529262671E-2</v>
      </c>
    </row>
    <row r="66" spans="3:7" x14ac:dyDescent="0.25">
      <c r="C66">
        <v>39</v>
      </c>
      <c r="D66">
        <v>0.8357429068332104</v>
      </c>
      <c r="E66">
        <v>0.42791393491445029</v>
      </c>
      <c r="F66">
        <v>3.9874170447009458E-2</v>
      </c>
      <c r="G66">
        <v>2.6472627468419396E-2</v>
      </c>
    </row>
    <row r="67" spans="3:7" x14ac:dyDescent="0.25">
      <c r="C67">
        <v>40</v>
      </c>
      <c r="D67">
        <v>0.44429182015242125</v>
      </c>
      <c r="E67">
        <v>0.53742504763653831</v>
      </c>
      <c r="F67">
        <v>5.7039023909206184E-2</v>
      </c>
      <c r="G67">
        <v>4.287350449248753E-2</v>
      </c>
    </row>
    <row r="68" spans="3:7" x14ac:dyDescent="0.25">
      <c r="C68">
        <v>41</v>
      </c>
      <c r="D68">
        <v>0.67007047605993908</v>
      </c>
      <c r="E68">
        <v>0.62298174372267578</v>
      </c>
      <c r="F68">
        <v>4.9699038106311405E-2</v>
      </c>
      <c r="G68">
        <v>3.5173266394801395E-2</v>
      </c>
    </row>
    <row r="69" spans="3:7" x14ac:dyDescent="0.25">
      <c r="C69">
        <v>42</v>
      </c>
      <c r="D69">
        <v>0.93746738083265335</v>
      </c>
      <c r="E69">
        <v>0.65974976457070922</v>
      </c>
      <c r="F69">
        <v>6.5788685800347912E-2</v>
      </c>
      <c r="G69">
        <v>2.4740546777262007E-2</v>
      </c>
    </row>
    <row r="70" spans="3:7" x14ac:dyDescent="0.25">
      <c r="C70">
        <v>43</v>
      </c>
      <c r="D70">
        <v>0.83324249418573193</v>
      </c>
      <c r="E70">
        <v>0.52034829896698653</v>
      </c>
      <c r="F70">
        <v>5.0881833690743151E-2</v>
      </c>
      <c r="G70">
        <v>3.4049659468606365E-2</v>
      </c>
    </row>
    <row r="71" spans="3:7" x14ac:dyDescent="0.25">
      <c r="C71">
        <v>44</v>
      </c>
      <c r="D71">
        <v>1.0077451692711599</v>
      </c>
      <c r="E71">
        <v>0.4927200768714608</v>
      </c>
      <c r="F71">
        <v>4.4662994098545142E-2</v>
      </c>
      <c r="G71">
        <v>2.846630884852757E-2</v>
      </c>
    </row>
    <row r="72" spans="3:7" x14ac:dyDescent="0.25">
      <c r="C72">
        <v>45</v>
      </c>
      <c r="D72">
        <v>1.0640115141147362</v>
      </c>
      <c r="E72">
        <v>0.61834631765805537</v>
      </c>
      <c r="F72">
        <v>4.8091766189592107E-2</v>
      </c>
      <c r="G72">
        <v>3.4628796971472045E-2</v>
      </c>
    </row>
    <row r="73" spans="3:7" x14ac:dyDescent="0.25">
      <c r="C73">
        <v>46</v>
      </c>
      <c r="D73">
        <v>0.63359085867512155</v>
      </c>
      <c r="E73">
        <v>0.60274197702128052</v>
      </c>
      <c r="F73">
        <v>4.6328605275470433E-2</v>
      </c>
      <c r="G73">
        <v>2.149462322082071E-2</v>
      </c>
    </row>
    <row r="74" spans="3:7" x14ac:dyDescent="0.25">
      <c r="C74">
        <v>47</v>
      </c>
      <c r="D74">
        <v>0.5424980729998109</v>
      </c>
      <c r="E74">
        <v>0.65284788299617402</v>
      </c>
      <c r="F74">
        <v>5.1429166625811845E-2</v>
      </c>
      <c r="G74">
        <v>1.8630023041095262E-2</v>
      </c>
    </row>
    <row r="75" spans="3:7" x14ac:dyDescent="0.25">
      <c r="C75">
        <v>48</v>
      </c>
      <c r="D75">
        <v>1.0321351851747642</v>
      </c>
      <c r="E75">
        <v>0.64165538870857552</v>
      </c>
      <c r="F75">
        <v>4.5245363367057319E-2</v>
      </c>
      <c r="G75">
        <v>3.3449090586801428E-2</v>
      </c>
    </row>
    <row r="76" spans="3:7" x14ac:dyDescent="0.25">
      <c r="C76">
        <v>49</v>
      </c>
      <c r="D76">
        <v>0.97672276203651143</v>
      </c>
      <c r="E76">
        <v>0.54810638255916699</v>
      </c>
      <c r="F76">
        <v>5.0103589839250888E-2</v>
      </c>
      <c r="G76">
        <v>2.797928778988161E-2</v>
      </c>
    </row>
    <row r="77" spans="3:7" x14ac:dyDescent="0.25">
      <c r="C77">
        <v>50</v>
      </c>
      <c r="D77">
        <v>1.01488029670075</v>
      </c>
      <c r="E77">
        <v>0.72050804840419558</v>
      </c>
      <c r="F77">
        <v>3.6697398083908622E-2</v>
      </c>
      <c r="G77">
        <v>2.8986809747461685E-2</v>
      </c>
    </row>
    <row r="78" spans="3:7" x14ac:dyDescent="0.25">
      <c r="C78">
        <v>51</v>
      </c>
      <c r="D78">
        <v>0.99028742045695428</v>
      </c>
      <c r="E78">
        <v>0.52759849934679282</v>
      </c>
      <c r="F78">
        <v>3.879754074709918E-2</v>
      </c>
      <c r="G78">
        <v>3.0488988813061758E-2</v>
      </c>
    </row>
    <row r="79" spans="3:7" x14ac:dyDescent="0.25">
      <c r="C79">
        <v>52</v>
      </c>
      <c r="D79">
        <v>0.92656774077719062</v>
      </c>
      <c r="E79">
        <v>0.34710544850063563</v>
      </c>
      <c r="F79">
        <v>4.408902327239636E-2</v>
      </c>
      <c r="G79">
        <v>3.6102507520321209E-2</v>
      </c>
    </row>
    <row r="80" spans="3:7" x14ac:dyDescent="0.25">
      <c r="C80">
        <v>53</v>
      </c>
      <c r="D80">
        <v>0.72469038010224507</v>
      </c>
      <c r="E80">
        <v>0.41629417446147499</v>
      </c>
      <c r="F80">
        <v>3.9759329909977673E-2</v>
      </c>
      <c r="G80">
        <v>2.803485673429415E-2</v>
      </c>
    </row>
    <row r="81" spans="3:7" x14ac:dyDescent="0.25">
      <c r="C81">
        <v>54</v>
      </c>
      <c r="D81">
        <v>0.66472376978216563</v>
      </c>
      <c r="E81">
        <v>0.38874570042112433</v>
      </c>
      <c r="F81">
        <v>4.4834061066792545E-2</v>
      </c>
      <c r="G81">
        <v>2.3215677431257912E-2</v>
      </c>
    </row>
    <row r="82" spans="3:7" x14ac:dyDescent="0.25">
      <c r="C82">
        <v>55</v>
      </c>
      <c r="D82">
        <v>0.9613672457979151</v>
      </c>
      <c r="E82">
        <v>0.6150182023001155</v>
      </c>
      <c r="F82">
        <v>4.7043434478654347E-2</v>
      </c>
      <c r="G82">
        <v>2.1679808716290629E-2</v>
      </c>
    </row>
    <row r="83" spans="3:7" x14ac:dyDescent="0.25">
      <c r="C83">
        <v>56</v>
      </c>
      <c r="D83">
        <v>0.73474633465578698</v>
      </c>
      <c r="E83">
        <v>0.48552188308863997</v>
      </c>
      <c r="F83">
        <v>4.0649329932798184E-2</v>
      </c>
      <c r="G83">
        <v>3.3140635872857149E-2</v>
      </c>
    </row>
    <row r="84" spans="3:7" x14ac:dyDescent="0.25">
      <c r="C84">
        <v>57</v>
      </c>
      <c r="D84">
        <v>1.0682975622934421</v>
      </c>
      <c r="E84">
        <v>0.59637533716969371</v>
      </c>
      <c r="F84">
        <v>5.3351824550972926E-2</v>
      </c>
      <c r="G84">
        <v>2.3236099763244214E-2</v>
      </c>
    </row>
    <row r="85" spans="3:7" x14ac:dyDescent="0.25">
      <c r="C85">
        <v>58</v>
      </c>
      <c r="D85">
        <v>0.89051905196781644</v>
      </c>
      <c r="E85">
        <v>0.51489387420944221</v>
      </c>
      <c r="F85">
        <v>4.718383106354921E-2</v>
      </c>
      <c r="G85">
        <v>3.8987534155383065E-2</v>
      </c>
    </row>
    <row r="86" spans="3:7" x14ac:dyDescent="0.25">
      <c r="C86">
        <v>59</v>
      </c>
      <c r="D86">
        <v>0.68929978977738859</v>
      </c>
      <c r="E86">
        <v>0.43370625353261244</v>
      </c>
      <c r="F86">
        <v>3.8117941831474329E-2</v>
      </c>
      <c r="G86">
        <v>2.7419430127367448E-2</v>
      </c>
    </row>
    <row r="87" spans="3:7" x14ac:dyDescent="0.25">
      <c r="C87">
        <v>60</v>
      </c>
      <c r="D87">
        <v>0.75874821203762266</v>
      </c>
      <c r="E87">
        <v>0.51334828553940826</v>
      </c>
      <c r="F87">
        <v>4.4616146995662916E-2</v>
      </c>
      <c r="G87">
        <v>2.4776111162184498E-2</v>
      </c>
    </row>
    <row r="88" spans="3:7" x14ac:dyDescent="0.25">
      <c r="C88">
        <v>61</v>
      </c>
      <c r="D88">
        <v>0.92627089881779678</v>
      </c>
      <c r="E88">
        <v>0.56419702762898405</v>
      </c>
      <c r="F88">
        <v>6.5293409606058533E-2</v>
      </c>
      <c r="G88">
        <v>2.9538958175918457E-2</v>
      </c>
    </row>
    <row r="89" spans="3:7" x14ac:dyDescent="0.25">
      <c r="C89">
        <v>62</v>
      </c>
      <c r="D89">
        <v>0.5794010754718506</v>
      </c>
      <c r="E89">
        <v>0.47506933923490358</v>
      </c>
      <c r="F89">
        <v>3.9759355790313103E-2</v>
      </c>
      <c r="G89">
        <v>1.9343608192080329E-2</v>
      </c>
    </row>
    <row r="90" spans="3:7" x14ac:dyDescent="0.25">
      <c r="C90">
        <v>63</v>
      </c>
      <c r="D90">
        <v>0.80064575548858785</v>
      </c>
      <c r="E90">
        <v>0.50300400258999312</v>
      </c>
      <c r="F90">
        <v>5.4485984923884165E-2</v>
      </c>
      <c r="G90">
        <v>2.3885995054936666E-2</v>
      </c>
    </row>
    <row r="91" spans="3:7" x14ac:dyDescent="0.25">
      <c r="C91">
        <v>64</v>
      </c>
      <c r="D91">
        <v>0.87636598032192481</v>
      </c>
      <c r="E91">
        <v>0.40714434837793284</v>
      </c>
      <c r="F91">
        <v>4.1442606956040622E-2</v>
      </c>
      <c r="G91">
        <v>3.0699604456479596E-2</v>
      </c>
    </row>
    <row r="92" spans="3:7" x14ac:dyDescent="0.25">
      <c r="C92">
        <v>65</v>
      </c>
      <c r="D92">
        <v>0.69431569367268275</v>
      </c>
      <c r="E92">
        <v>0.5198557772971355</v>
      </c>
      <c r="F92">
        <v>3.4611466182333829E-2</v>
      </c>
      <c r="G92">
        <v>3.1366169299167398E-2</v>
      </c>
    </row>
    <row r="93" spans="3:7" x14ac:dyDescent="0.25">
      <c r="C93">
        <v>66</v>
      </c>
      <c r="D93">
        <v>0.60561342033150789</v>
      </c>
      <c r="E93">
        <v>0.3906364232339824</v>
      </c>
      <c r="F93">
        <v>3.1243561292950507E-2</v>
      </c>
      <c r="G93">
        <v>2.5182655031553217E-2</v>
      </c>
    </row>
    <row r="94" spans="3:7" x14ac:dyDescent="0.25">
      <c r="C94">
        <v>67</v>
      </c>
      <c r="D94">
        <v>0.84949208299492929</v>
      </c>
      <c r="E94">
        <v>0.40809102664946645</v>
      </c>
      <c r="F94">
        <v>3.398206916715274E-2</v>
      </c>
      <c r="G94">
        <v>2.5061357080839355E-2</v>
      </c>
    </row>
    <row r="95" spans="3:7" x14ac:dyDescent="0.25">
      <c r="C95">
        <v>68</v>
      </c>
      <c r="D95">
        <v>1.2055384257468884</v>
      </c>
      <c r="E95">
        <v>0.65414722909576539</v>
      </c>
      <c r="F95">
        <v>4.6131531536483472E-2</v>
      </c>
      <c r="G95">
        <v>4.1583130090481812E-2</v>
      </c>
    </row>
    <row r="96" spans="3:7" x14ac:dyDescent="0.25">
      <c r="C96">
        <v>69</v>
      </c>
      <c r="D96">
        <v>0.90005718627317011</v>
      </c>
      <c r="E96">
        <v>0.68539228420976128</v>
      </c>
      <c r="F96">
        <v>4.0235686416638397E-2</v>
      </c>
      <c r="G96">
        <v>2.0295875363930606E-2</v>
      </c>
    </row>
    <row r="97" spans="3:7" x14ac:dyDescent="0.25">
      <c r="C97">
        <v>70</v>
      </c>
      <c r="D97">
        <v>0.46061996375731185</v>
      </c>
      <c r="E97">
        <v>0.54037137447167694</v>
      </c>
      <c r="F97">
        <v>3.5674054822013128E-2</v>
      </c>
      <c r="G97">
        <v>2.9216932884643429E-2</v>
      </c>
    </row>
    <row r="98" spans="3:7" x14ac:dyDescent="0.25">
      <c r="C98">
        <v>71</v>
      </c>
      <c r="D98">
        <v>0.62307027396671</v>
      </c>
      <c r="E98">
        <v>0.51932641344287833</v>
      </c>
      <c r="F98">
        <v>5.2107534171390593E-2</v>
      </c>
      <c r="G98">
        <v>2.8760086459934036E-2</v>
      </c>
    </row>
    <row r="99" spans="3:7" x14ac:dyDescent="0.25">
      <c r="C99">
        <v>72</v>
      </c>
      <c r="D99">
        <v>1.0049946886095336</v>
      </c>
      <c r="E99">
        <v>0.60010606793734467</v>
      </c>
      <c r="F99">
        <v>4.4883962998840017E-2</v>
      </c>
      <c r="G99">
        <v>3.0399805726910367E-2</v>
      </c>
    </row>
    <row r="100" spans="3:7" x14ac:dyDescent="0.25">
      <c r="C100">
        <v>73</v>
      </c>
      <c r="D100">
        <v>0.69906511519368686</v>
      </c>
      <c r="E100">
        <v>0.37819574505505288</v>
      </c>
      <c r="F100">
        <v>3.9937968054216968E-2</v>
      </c>
      <c r="G100">
        <v>2.7484874967283131E-2</v>
      </c>
    </row>
    <row r="101" spans="3:7" x14ac:dyDescent="0.25">
      <c r="C101">
        <v>74</v>
      </c>
      <c r="D101">
        <v>1.1202442189317912</v>
      </c>
      <c r="E101">
        <v>0.38766485506647519</v>
      </c>
      <c r="F101">
        <v>5.8289094614900339E-2</v>
      </c>
      <c r="G101">
        <v>2.287630059089495E-2</v>
      </c>
    </row>
    <row r="102" spans="3:7" x14ac:dyDescent="0.25">
      <c r="C102">
        <v>75</v>
      </c>
      <c r="D102">
        <v>0.76486194410875752</v>
      </c>
      <c r="E102">
        <v>0.55042964680164541</v>
      </c>
      <c r="F102">
        <v>3.878832515582406E-2</v>
      </c>
      <c r="G102">
        <v>2.8675288979961393E-2</v>
      </c>
    </row>
    <row r="103" spans="3:7" x14ac:dyDescent="0.25">
      <c r="C103">
        <v>76</v>
      </c>
      <c r="D103">
        <v>0.54846917447975863</v>
      </c>
      <c r="E103">
        <v>0.47707124934496881</v>
      </c>
      <c r="F103">
        <v>4.861931605845965E-2</v>
      </c>
      <c r="G103">
        <v>2.0016743372593394E-2</v>
      </c>
    </row>
    <row r="104" spans="3:7" x14ac:dyDescent="0.25">
      <c r="C104">
        <v>77</v>
      </c>
      <c r="D104">
        <v>0.80333637712999373</v>
      </c>
      <c r="E104">
        <v>0.71320424329591869</v>
      </c>
      <c r="F104">
        <v>4.4531911316933522E-2</v>
      </c>
      <c r="G104">
        <v>2.8180452523240966E-2</v>
      </c>
    </row>
    <row r="105" spans="3:7" x14ac:dyDescent="0.25">
      <c r="C105">
        <v>78</v>
      </c>
      <c r="D105">
        <v>0.97206654567484385</v>
      </c>
      <c r="E105">
        <v>0.64920054370623703</v>
      </c>
      <c r="F105">
        <v>3.0921464570043983E-2</v>
      </c>
      <c r="G105">
        <v>3.0117740994498616E-2</v>
      </c>
    </row>
    <row r="106" spans="3:7" x14ac:dyDescent="0.25">
      <c r="C106">
        <v>79</v>
      </c>
      <c r="D106">
        <v>0.81581387202904443</v>
      </c>
      <c r="E106">
        <v>0.64078880789028769</v>
      </c>
      <c r="F106">
        <v>5.2176169784742057E-2</v>
      </c>
      <c r="G106">
        <v>2.5636031537538191E-2</v>
      </c>
    </row>
    <row r="107" spans="3:7" x14ac:dyDescent="0.25">
      <c r="C107">
        <v>80</v>
      </c>
      <c r="D107">
        <v>0.77697373543675785</v>
      </c>
      <c r="E107">
        <v>0.48568349421698837</v>
      </c>
      <c r="F107">
        <v>3.7815124084616611E-2</v>
      </c>
      <c r="G107">
        <v>2.4995319496887689E-2</v>
      </c>
    </row>
    <row r="108" spans="3:7" x14ac:dyDescent="0.25">
      <c r="C108">
        <v>81</v>
      </c>
      <c r="D108">
        <v>0.83127234465675481</v>
      </c>
      <c r="E108">
        <v>0.55322663656960192</v>
      </c>
      <c r="F108">
        <v>4.9750956367216805E-2</v>
      </c>
      <c r="G108">
        <v>3.7052029487811423E-2</v>
      </c>
    </row>
    <row r="109" spans="3:7" x14ac:dyDescent="0.25">
      <c r="C109">
        <v>82</v>
      </c>
      <c r="D109">
        <v>0.82766085828135039</v>
      </c>
      <c r="E109">
        <v>0.66918224699551299</v>
      </c>
      <c r="F109">
        <v>4.6813316672923683E-2</v>
      </c>
      <c r="G109">
        <v>2.3728031142642728E-2</v>
      </c>
    </row>
    <row r="110" spans="3:7" x14ac:dyDescent="0.25">
      <c r="C110">
        <v>83</v>
      </c>
      <c r="D110">
        <v>0.9318435933379472</v>
      </c>
      <c r="E110">
        <v>0.58503426311545947</v>
      </c>
      <c r="F110">
        <v>6.1656783878197237E-2</v>
      </c>
      <c r="G110">
        <v>2.7151936000048591E-2</v>
      </c>
    </row>
    <row r="111" spans="3:7" x14ac:dyDescent="0.25">
      <c r="C111">
        <v>84</v>
      </c>
      <c r="D111">
        <v>0.79961859033594962</v>
      </c>
      <c r="E111">
        <v>0.46052034017342708</v>
      </c>
      <c r="F111">
        <v>3.9398143418016118E-2</v>
      </c>
      <c r="G111">
        <v>4.6983471698483666E-2</v>
      </c>
    </row>
    <row r="112" spans="3:7" x14ac:dyDescent="0.25">
      <c r="C112">
        <v>85</v>
      </c>
      <c r="D112">
        <v>0.88950824646033144</v>
      </c>
      <c r="E112">
        <v>0.62456238872545622</v>
      </c>
      <c r="F112">
        <v>3.9864237465851333E-2</v>
      </c>
      <c r="G112">
        <v>2.5982305667009334E-2</v>
      </c>
    </row>
    <row r="113" spans="3:7" x14ac:dyDescent="0.25">
      <c r="C113">
        <v>86</v>
      </c>
      <c r="D113">
        <v>0.9953560273020674</v>
      </c>
      <c r="E113">
        <v>0.39617866382310857</v>
      </c>
      <c r="F113">
        <v>5.705097188563351E-2</v>
      </c>
      <c r="G113">
        <v>3.4425736414672933E-2</v>
      </c>
    </row>
    <row r="114" spans="3:7" x14ac:dyDescent="0.25">
      <c r="C114">
        <v>87</v>
      </c>
      <c r="D114">
        <v>0.79620584161638808</v>
      </c>
      <c r="E114">
        <v>0.58401654920186652</v>
      </c>
      <c r="F114">
        <v>3.7293023410243174E-2</v>
      </c>
      <c r="G114">
        <v>1.5025355721181936E-2</v>
      </c>
    </row>
    <row r="115" spans="3:7" x14ac:dyDescent="0.25">
      <c r="C115">
        <v>88</v>
      </c>
      <c r="D115">
        <v>1.2334977910110021</v>
      </c>
      <c r="E115">
        <v>0.58629205841464282</v>
      </c>
      <c r="F115">
        <v>5.6960332368283198E-2</v>
      </c>
      <c r="G115">
        <v>1.6323467619016995E-2</v>
      </c>
    </row>
    <row r="116" spans="3:7" x14ac:dyDescent="0.25">
      <c r="C116">
        <v>89</v>
      </c>
      <c r="D116">
        <v>0.61551464976109693</v>
      </c>
      <c r="E116">
        <v>0.63584223418412256</v>
      </c>
      <c r="F116">
        <v>3.7060041818240984E-2</v>
      </c>
      <c r="G116">
        <v>2.879485303983147E-2</v>
      </c>
    </row>
    <row r="117" spans="3:7" x14ac:dyDescent="0.25">
      <c r="C117">
        <v>90</v>
      </c>
      <c r="D117">
        <v>0.46518138521369973</v>
      </c>
      <c r="E117">
        <v>0.43354392783141532</v>
      </c>
      <c r="F117">
        <v>2.8451789517318887E-2</v>
      </c>
      <c r="G117">
        <v>2.9372964554108111E-2</v>
      </c>
    </row>
    <row r="118" spans="3:7" x14ac:dyDescent="0.25">
      <c r="C118">
        <v>91</v>
      </c>
      <c r="D118">
        <v>0.93853267693448117</v>
      </c>
      <c r="E118">
        <v>0.53058483549660984</v>
      </c>
      <c r="F118">
        <v>5.285668168911415E-2</v>
      </c>
      <c r="G118">
        <v>1.977616811406941E-2</v>
      </c>
    </row>
    <row r="119" spans="3:7" x14ac:dyDescent="0.25">
      <c r="C119">
        <v>92</v>
      </c>
      <c r="D119">
        <v>0.94550946416234993</v>
      </c>
      <c r="E119">
        <v>0.4556699895236887</v>
      </c>
      <c r="F119">
        <v>4.800940185745578E-2</v>
      </c>
      <c r="G119">
        <v>3.0066337144465154E-2</v>
      </c>
    </row>
    <row r="120" spans="3:7" x14ac:dyDescent="0.25">
      <c r="C120">
        <v>93</v>
      </c>
      <c r="D120">
        <v>0.92861200158699242</v>
      </c>
      <c r="E120">
        <v>0.58035564411345464</v>
      </c>
      <c r="F120">
        <v>5.9351444275624214E-2</v>
      </c>
      <c r="G120">
        <v>2.2010349829483217E-2</v>
      </c>
    </row>
    <row r="121" spans="3:7" x14ac:dyDescent="0.25">
      <c r="C121">
        <v>94</v>
      </c>
      <c r="D121">
        <v>0.70865567344943448</v>
      </c>
      <c r="E121">
        <v>0.46416893060213826</v>
      </c>
      <c r="F121">
        <v>5.2225858409431586E-2</v>
      </c>
      <c r="G121">
        <v>2.4413990605938369E-2</v>
      </c>
    </row>
    <row r="122" spans="3:7" x14ac:dyDescent="0.25">
      <c r="C122">
        <v>95</v>
      </c>
      <c r="D122">
        <v>0.76868255370783745</v>
      </c>
      <c r="E122">
        <v>0.58278548355362914</v>
      </c>
      <c r="F122">
        <v>3.9171058137612257E-2</v>
      </c>
      <c r="G122">
        <v>2.1031708300135447E-2</v>
      </c>
    </row>
    <row r="123" spans="3:7" x14ac:dyDescent="0.25">
      <c r="C123">
        <v>96</v>
      </c>
      <c r="D123">
        <v>1.0760409368450248</v>
      </c>
      <c r="E123">
        <v>0.69597609683177375</v>
      </c>
      <c r="F123">
        <v>3.641936914205221E-2</v>
      </c>
      <c r="G123">
        <v>3.2436691354467695E-2</v>
      </c>
    </row>
    <row r="124" spans="3:7" x14ac:dyDescent="0.25">
      <c r="C124">
        <v>97</v>
      </c>
      <c r="D124">
        <v>1.1311186298137859</v>
      </c>
      <c r="E124">
        <v>0.67912616217337585</v>
      </c>
      <c r="F124">
        <v>4.893909139688285E-2</v>
      </c>
      <c r="G124">
        <v>2.3527295679849854E-2</v>
      </c>
    </row>
    <row r="125" spans="3:7" x14ac:dyDescent="0.25">
      <c r="C125">
        <v>98</v>
      </c>
      <c r="D125">
        <v>0.76058177154460882</v>
      </c>
      <c r="E125">
        <v>0.43390445818292123</v>
      </c>
      <c r="F125">
        <v>4.4268501575075336E-2</v>
      </c>
      <c r="G125">
        <v>3.5077287044760874E-2</v>
      </c>
    </row>
    <row r="126" spans="3:7" x14ac:dyDescent="0.25">
      <c r="C126">
        <v>99</v>
      </c>
      <c r="D126">
        <v>1.0715658406577768</v>
      </c>
      <c r="E126">
        <v>0.73034991774305325</v>
      </c>
      <c r="F126">
        <v>5.546882366708239E-2</v>
      </c>
      <c r="G126">
        <v>2.5882058016334562E-2</v>
      </c>
    </row>
    <row r="127" spans="3:7" x14ac:dyDescent="0.25">
      <c r="C127">
        <v>100</v>
      </c>
      <c r="D127">
        <v>0.82636613992120911</v>
      </c>
      <c r="E127">
        <v>0.60397813161030223</v>
      </c>
      <c r="F127">
        <v>4.9526029712924094E-2</v>
      </c>
      <c r="G127">
        <v>2.6366702872529485E-2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Linear Design</vt:lpstr>
      <vt:lpstr>Quadratic Design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2015-11-11T18:03:01Z</dcterms:created>
  <dcterms:modified xsi:type="dcterms:W3CDTF">2016-11-09T18:44:41Z</dcterms:modified>
</cp:coreProperties>
</file>