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4760" windowHeight="7740"/>
  </bookViews>
  <sheets>
    <sheet name="Assignment" sheetId="9" r:id="rId1"/>
    <sheet name="Body Fat" sheetId="1" r:id="rId2"/>
    <sheet name="Prob1a" sheetId="2" r:id="rId3"/>
    <sheet name="Prob1b&amp;c" sheetId="3" r:id="rId4"/>
    <sheet name="Prob1b&amp;c (2)" sheetId="7" r:id="rId5"/>
    <sheet name="Prob1b&amp;c (3)" sheetId="8" r:id="rId6"/>
    <sheet name="Prob2" sheetId="6" r:id="rId7"/>
  </sheets>
  <definedNames>
    <definedName name="solver_adj" localSheetId="2" hidden="1">Prob1a!#REF!</definedName>
    <definedName name="solver_adj" localSheetId="3" hidden="1">'Prob1b&amp;c'!#REF!</definedName>
    <definedName name="solver_adj" localSheetId="4" hidden="1">'Prob1b&amp;c (2)'!#REF!</definedName>
    <definedName name="solver_adj" localSheetId="5" hidden="1">'Prob1b&amp;c (3)'!#REF!</definedName>
    <definedName name="solver_adj" localSheetId="6" hidden="1">Prob2!#REF!</definedName>
    <definedName name="solver_cvg" localSheetId="2" hidden="1">0.00001</definedName>
    <definedName name="solver_cvg" localSheetId="3" hidden="1">0.00001</definedName>
    <definedName name="solver_cvg" localSheetId="4" hidden="1">0.00001</definedName>
    <definedName name="solver_cvg" localSheetId="5" hidden="1">0.00001</definedName>
    <definedName name="solver_cvg" localSheetId="6" hidden="1">0.00001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itr" localSheetId="5" hidden="1">2147483647</definedName>
    <definedName name="solver_itr" localSheetId="6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ip" localSheetId="6" hidden="1">2147483647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ni" localSheetId="6" hidden="1">30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rt" localSheetId="6" hidden="1">0.075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msl" localSheetId="6" hidden="1">2</definedName>
    <definedName name="solver_neg" localSheetId="2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od" localSheetId="6" hidden="1">2147483647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opt" localSheetId="2" hidden="1">Prob1a!#REF!</definedName>
    <definedName name="solver_opt" localSheetId="3" hidden="1">'Prob1b&amp;c'!#REF!</definedName>
    <definedName name="solver_opt" localSheetId="4" hidden="1">'Prob1b&amp;c (2)'!#REF!</definedName>
    <definedName name="solver_opt" localSheetId="5" hidden="1">'Prob1b&amp;c (3)'!#REF!</definedName>
    <definedName name="solver_opt" localSheetId="6" hidden="1">Prob2!#REF!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bv" localSheetId="6" hidden="1">1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lx" localSheetId="6" hidden="1">2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rsd" localSheetId="6" hidden="1">0</definedName>
    <definedName name="solver_scl" localSheetId="2" hidden="1">1</definedName>
    <definedName name="solver_scl" localSheetId="3" hidden="1">1</definedName>
    <definedName name="solver_scl" localSheetId="4" hidden="1">1</definedName>
    <definedName name="solver_scl" localSheetId="5" hidden="1">1</definedName>
    <definedName name="solver_scl" localSheetId="6" hidden="1">1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ssz" localSheetId="6" hidden="1">100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im" localSheetId="5" hidden="1">2147483647</definedName>
    <definedName name="solver_tim" localSheetId="6" hidden="1">2147483647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ol" localSheetId="5" hidden="1">0.01</definedName>
    <definedName name="solver_tol" localSheetId="6" hidden="1">0.01</definedName>
    <definedName name="solver_typ" localSheetId="2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</definedNames>
  <calcPr calcId="145621"/>
</workbook>
</file>

<file path=xl/calcChain.xml><?xml version="1.0" encoding="utf-8"?>
<calcChain xmlns="http://schemas.openxmlformats.org/spreadsheetml/2006/main">
  <c r="Z18" i="6" l="1"/>
  <c r="S19" i="6" a="1"/>
  <c r="U19" i="6" s="1"/>
  <c r="T23" i="6" l="1"/>
  <c r="U22" i="6"/>
  <c r="V21" i="6"/>
  <c r="W20" i="6"/>
  <c r="S20" i="6"/>
  <c r="T19" i="6"/>
  <c r="W23" i="6"/>
  <c r="S23" i="6"/>
  <c r="T22" i="6"/>
  <c r="U21" i="6"/>
  <c r="V20" i="6"/>
  <c r="W19" i="6"/>
  <c r="S19" i="6"/>
  <c r="V23" i="6"/>
  <c r="W22" i="6"/>
  <c r="S22" i="6"/>
  <c r="T21" i="6"/>
  <c r="U20" i="6"/>
  <c r="V19" i="6"/>
  <c r="U23" i="6"/>
  <c r="V22" i="6"/>
  <c r="W21" i="6"/>
  <c r="S21" i="6"/>
  <c r="T20" i="6"/>
  <c r="Q11" i="8" l="1"/>
  <c r="D8" i="8"/>
  <c r="C8" i="8"/>
  <c r="B8" i="8"/>
  <c r="D7" i="8"/>
  <c r="C7" i="8"/>
  <c r="B7" i="8"/>
  <c r="P6" i="8" a="1"/>
  <c r="Q10" i="8" s="1"/>
  <c r="Q11" i="7"/>
  <c r="D8" i="7"/>
  <c r="C8" i="7"/>
  <c r="B8" i="7"/>
  <c r="D7" i="7"/>
  <c r="C7" i="7"/>
  <c r="B7" i="7"/>
  <c r="P6" i="7" a="1"/>
  <c r="Q10" i="7" s="1"/>
  <c r="R10" i="8" l="1"/>
  <c r="R6" i="8"/>
  <c r="E261" i="8" s="1"/>
  <c r="F261" i="8" s="1"/>
  <c r="P8" i="8"/>
  <c r="Q9" i="8"/>
  <c r="P7" i="8"/>
  <c r="Q8" i="8"/>
  <c r="R9" i="8"/>
  <c r="Q12" i="8"/>
  <c r="Q13" i="8" s="1"/>
  <c r="P6" i="8"/>
  <c r="Q7" i="8"/>
  <c r="R8" i="8"/>
  <c r="P10" i="8"/>
  <c r="Q6" i="8"/>
  <c r="E16" i="8" s="1"/>
  <c r="F16" i="8" s="1"/>
  <c r="R7" i="8"/>
  <c r="P9" i="8"/>
  <c r="S12" i="8"/>
  <c r="R6" i="7"/>
  <c r="P8" i="7"/>
  <c r="Q9" i="7"/>
  <c r="R10" i="7"/>
  <c r="P6" i="7"/>
  <c r="Q7" i="7"/>
  <c r="R8" i="7"/>
  <c r="P10" i="7"/>
  <c r="Q12" i="7"/>
  <c r="S13" i="7" s="1"/>
  <c r="P7" i="7"/>
  <c r="Q8" i="7"/>
  <c r="R9" i="7"/>
  <c r="Q6" i="7"/>
  <c r="R7" i="7"/>
  <c r="P9" i="7"/>
  <c r="S6" i="6" a="1"/>
  <c r="X8" i="6" s="1"/>
  <c r="T11" i="6"/>
  <c r="G7" i="6"/>
  <c r="Q11" i="3"/>
  <c r="Q11" i="2"/>
  <c r="E12" i="8" l="1"/>
  <c r="F12" i="8" s="1"/>
  <c r="E57" i="8"/>
  <c r="F57" i="8" s="1"/>
  <c r="E94" i="8"/>
  <c r="F94" i="8" s="1"/>
  <c r="E136" i="8"/>
  <c r="F136" i="8" s="1"/>
  <c r="E182" i="8"/>
  <c r="F182" i="8" s="1"/>
  <c r="E222" i="8"/>
  <c r="F222" i="8" s="1"/>
  <c r="E95" i="8"/>
  <c r="F95" i="8" s="1"/>
  <c r="E141" i="8"/>
  <c r="F141" i="8" s="1"/>
  <c r="E181" i="8"/>
  <c r="F181" i="8" s="1"/>
  <c r="E223" i="8"/>
  <c r="F223" i="8" s="1"/>
  <c r="E56" i="8"/>
  <c r="F56" i="8" s="1"/>
  <c r="E17" i="8"/>
  <c r="F17" i="8" s="1"/>
  <c r="E59" i="8"/>
  <c r="F59" i="8" s="1"/>
  <c r="E102" i="8"/>
  <c r="F102" i="8" s="1"/>
  <c r="E142" i="8"/>
  <c r="F142" i="8" s="1"/>
  <c r="E184" i="8"/>
  <c r="F184" i="8" s="1"/>
  <c r="E230" i="8"/>
  <c r="F230" i="8" s="1"/>
  <c r="E101" i="8"/>
  <c r="F101" i="8" s="1"/>
  <c r="E143" i="8"/>
  <c r="F143" i="8" s="1"/>
  <c r="E189" i="8"/>
  <c r="F189" i="8" s="1"/>
  <c r="E229" i="8"/>
  <c r="F229" i="8" s="1"/>
  <c r="E48" i="8"/>
  <c r="F48" i="8" s="1"/>
  <c r="E25" i="8"/>
  <c r="F25" i="8" s="1"/>
  <c r="E65" i="8"/>
  <c r="F65" i="8" s="1"/>
  <c r="E104" i="8"/>
  <c r="F104" i="8" s="1"/>
  <c r="E150" i="8"/>
  <c r="F150" i="8" s="1"/>
  <c r="E190" i="8"/>
  <c r="F190" i="8" s="1"/>
  <c r="E232" i="8"/>
  <c r="F232" i="8" s="1"/>
  <c r="E109" i="8"/>
  <c r="F109" i="8" s="1"/>
  <c r="E149" i="8"/>
  <c r="F149" i="8" s="1"/>
  <c r="E191" i="8"/>
  <c r="F191" i="8" s="1"/>
  <c r="E237" i="8"/>
  <c r="F237" i="8" s="1"/>
  <c r="E24" i="8"/>
  <c r="F24" i="8" s="1"/>
  <c r="E27" i="8"/>
  <c r="F27" i="8" s="1"/>
  <c r="E73" i="8"/>
  <c r="F73" i="8" s="1"/>
  <c r="E110" i="8"/>
  <c r="F110" i="8" s="1"/>
  <c r="E152" i="8"/>
  <c r="F152" i="8" s="1"/>
  <c r="E198" i="8"/>
  <c r="F198" i="8" s="1"/>
  <c r="E238" i="8"/>
  <c r="F238" i="8" s="1"/>
  <c r="E111" i="8"/>
  <c r="F111" i="8" s="1"/>
  <c r="E157" i="8"/>
  <c r="F157" i="8" s="1"/>
  <c r="E197" i="8"/>
  <c r="F197" i="8" s="1"/>
  <c r="E239" i="8"/>
  <c r="F239" i="8" s="1"/>
  <c r="E88" i="8"/>
  <c r="F88" i="8" s="1"/>
  <c r="E82" i="8"/>
  <c r="F82" i="8" s="1"/>
  <c r="E33" i="8"/>
  <c r="F33" i="8" s="1"/>
  <c r="E75" i="8"/>
  <c r="F75" i="8" s="1"/>
  <c r="E118" i="8"/>
  <c r="F118" i="8" s="1"/>
  <c r="E158" i="8"/>
  <c r="F158" i="8" s="1"/>
  <c r="E200" i="8"/>
  <c r="F200" i="8" s="1"/>
  <c r="E246" i="8"/>
  <c r="F246" i="8" s="1"/>
  <c r="E117" i="8"/>
  <c r="F117" i="8" s="1"/>
  <c r="E159" i="8"/>
  <c r="F159" i="8" s="1"/>
  <c r="E205" i="8"/>
  <c r="F205" i="8" s="1"/>
  <c r="E245" i="8"/>
  <c r="F245" i="8" s="1"/>
  <c r="E74" i="8"/>
  <c r="F74" i="8" s="1"/>
  <c r="E41" i="8"/>
  <c r="F41" i="8" s="1"/>
  <c r="E81" i="8"/>
  <c r="F81" i="8" s="1"/>
  <c r="E120" i="8"/>
  <c r="F120" i="8" s="1"/>
  <c r="E166" i="8"/>
  <c r="F166" i="8" s="1"/>
  <c r="E206" i="8"/>
  <c r="F206" i="8" s="1"/>
  <c r="E248" i="8"/>
  <c r="F248" i="8" s="1"/>
  <c r="E125" i="8"/>
  <c r="F125" i="8" s="1"/>
  <c r="E165" i="8"/>
  <c r="F165" i="8" s="1"/>
  <c r="E207" i="8"/>
  <c r="F207" i="8" s="1"/>
  <c r="E253" i="8"/>
  <c r="F253" i="8" s="1"/>
  <c r="E50" i="8"/>
  <c r="F50" i="8" s="1"/>
  <c r="E43" i="8"/>
  <c r="F43" i="8" s="1"/>
  <c r="E89" i="8"/>
  <c r="F89" i="8" s="1"/>
  <c r="E126" i="8"/>
  <c r="F126" i="8" s="1"/>
  <c r="E168" i="8"/>
  <c r="F168" i="8" s="1"/>
  <c r="E214" i="8"/>
  <c r="F214" i="8" s="1"/>
  <c r="E254" i="8"/>
  <c r="F254" i="8" s="1"/>
  <c r="E127" i="8"/>
  <c r="F127" i="8" s="1"/>
  <c r="E173" i="8"/>
  <c r="F173" i="8" s="1"/>
  <c r="E213" i="8"/>
  <c r="F213" i="8" s="1"/>
  <c r="E255" i="8"/>
  <c r="F255" i="8" s="1"/>
  <c r="E18" i="8"/>
  <c r="F18" i="8" s="1"/>
  <c r="E49" i="8"/>
  <c r="F49" i="8" s="1"/>
  <c r="E91" i="8"/>
  <c r="F91" i="8" s="1"/>
  <c r="E134" i="8"/>
  <c r="F134" i="8" s="1"/>
  <c r="E174" i="8"/>
  <c r="F174" i="8" s="1"/>
  <c r="E216" i="8"/>
  <c r="F216" i="8" s="1"/>
  <c r="E93" i="8"/>
  <c r="F93" i="8" s="1"/>
  <c r="E133" i="8"/>
  <c r="F133" i="8" s="1"/>
  <c r="E175" i="8"/>
  <c r="F175" i="8" s="1"/>
  <c r="E221" i="8"/>
  <c r="F221" i="8" s="1"/>
  <c r="E42" i="8"/>
  <c r="F42" i="8" s="1"/>
  <c r="E19" i="8"/>
  <c r="F19" i="8" s="1"/>
  <c r="E35" i="8"/>
  <c r="F35" i="8" s="1"/>
  <c r="E51" i="8"/>
  <c r="F51" i="8" s="1"/>
  <c r="E67" i="8"/>
  <c r="F67" i="8" s="1"/>
  <c r="E83" i="8"/>
  <c r="F83" i="8" s="1"/>
  <c r="E96" i="8"/>
  <c r="F96" i="8" s="1"/>
  <c r="E112" i="8"/>
  <c r="F112" i="8" s="1"/>
  <c r="E128" i="8"/>
  <c r="F128" i="8" s="1"/>
  <c r="E144" i="8"/>
  <c r="F144" i="8" s="1"/>
  <c r="E160" i="8"/>
  <c r="F160" i="8" s="1"/>
  <c r="E176" i="8"/>
  <c r="F176" i="8" s="1"/>
  <c r="E192" i="8"/>
  <c r="F192" i="8" s="1"/>
  <c r="E208" i="8"/>
  <c r="F208" i="8" s="1"/>
  <c r="E224" i="8"/>
  <c r="F224" i="8" s="1"/>
  <c r="E240" i="8"/>
  <c r="F240" i="8" s="1"/>
  <c r="E256" i="8"/>
  <c r="F256" i="8" s="1"/>
  <c r="E103" i="8"/>
  <c r="F103" i="8" s="1"/>
  <c r="E119" i="8"/>
  <c r="F119" i="8" s="1"/>
  <c r="E135" i="8"/>
  <c r="F135" i="8" s="1"/>
  <c r="E151" i="8"/>
  <c r="F151" i="8" s="1"/>
  <c r="E167" i="8"/>
  <c r="F167" i="8" s="1"/>
  <c r="E183" i="8"/>
  <c r="F183" i="8" s="1"/>
  <c r="E199" i="8"/>
  <c r="F199" i="8" s="1"/>
  <c r="E215" i="8"/>
  <c r="F215" i="8" s="1"/>
  <c r="E231" i="8"/>
  <c r="F231" i="8" s="1"/>
  <c r="E247" i="8"/>
  <c r="F247" i="8" s="1"/>
  <c r="E80" i="8"/>
  <c r="F80" i="8" s="1"/>
  <c r="E86" i="8"/>
  <c r="F86" i="8" s="1"/>
  <c r="E78" i="8"/>
  <c r="F78" i="8" s="1"/>
  <c r="E70" i="8"/>
  <c r="F70" i="8" s="1"/>
  <c r="E62" i="8"/>
  <c r="F62" i="8" s="1"/>
  <c r="E54" i="8"/>
  <c r="F54" i="8" s="1"/>
  <c r="E46" i="8"/>
  <c r="F46" i="8" s="1"/>
  <c r="E38" i="8"/>
  <c r="F38" i="8" s="1"/>
  <c r="E30" i="8"/>
  <c r="F30" i="8" s="1"/>
  <c r="E22" i="8"/>
  <c r="F22" i="8" s="1"/>
  <c r="E14" i="8"/>
  <c r="F14" i="8" s="1"/>
  <c r="E84" i="8"/>
  <c r="F84" i="8" s="1"/>
  <c r="E76" i="8"/>
  <c r="F76" i="8" s="1"/>
  <c r="E68" i="8"/>
  <c r="F68" i="8" s="1"/>
  <c r="E60" i="8"/>
  <c r="F60" i="8" s="1"/>
  <c r="E52" i="8"/>
  <c r="F52" i="8" s="1"/>
  <c r="E44" i="8"/>
  <c r="F44" i="8" s="1"/>
  <c r="E36" i="8"/>
  <c r="F36" i="8" s="1"/>
  <c r="E28" i="8"/>
  <c r="F28" i="8" s="1"/>
  <c r="E20" i="8"/>
  <c r="F20" i="8" s="1"/>
  <c r="E13" i="8"/>
  <c r="F13" i="8" s="1"/>
  <c r="E66" i="8"/>
  <c r="F66" i="8" s="1"/>
  <c r="E34" i="8"/>
  <c r="F34" i="8" s="1"/>
  <c r="E11" i="8"/>
  <c r="F11" i="8" s="1"/>
  <c r="E21" i="8"/>
  <c r="F21" i="8" s="1"/>
  <c r="E29" i="8"/>
  <c r="F29" i="8" s="1"/>
  <c r="E37" i="8"/>
  <c r="F37" i="8" s="1"/>
  <c r="E45" i="8"/>
  <c r="F45" i="8" s="1"/>
  <c r="E53" i="8"/>
  <c r="F53" i="8" s="1"/>
  <c r="E61" i="8"/>
  <c r="F61" i="8" s="1"/>
  <c r="E69" i="8"/>
  <c r="F69" i="8" s="1"/>
  <c r="E77" i="8"/>
  <c r="F77" i="8" s="1"/>
  <c r="E85" i="8"/>
  <c r="F85" i="8" s="1"/>
  <c r="E10" i="8"/>
  <c r="F10" i="8" s="1"/>
  <c r="E98" i="8"/>
  <c r="F98" i="8" s="1"/>
  <c r="E106" i="8"/>
  <c r="F106" i="8" s="1"/>
  <c r="E114" i="8"/>
  <c r="F114" i="8" s="1"/>
  <c r="E122" i="8"/>
  <c r="F122" i="8" s="1"/>
  <c r="E130" i="8"/>
  <c r="F130" i="8" s="1"/>
  <c r="E138" i="8"/>
  <c r="F138" i="8" s="1"/>
  <c r="E146" i="8"/>
  <c r="F146" i="8" s="1"/>
  <c r="E154" i="8"/>
  <c r="F154" i="8" s="1"/>
  <c r="E162" i="8"/>
  <c r="F162" i="8" s="1"/>
  <c r="E170" i="8"/>
  <c r="F170" i="8" s="1"/>
  <c r="E178" i="8"/>
  <c r="F178" i="8" s="1"/>
  <c r="E186" i="8"/>
  <c r="F186" i="8" s="1"/>
  <c r="E194" i="8"/>
  <c r="F194" i="8" s="1"/>
  <c r="E202" i="8"/>
  <c r="F202" i="8" s="1"/>
  <c r="E210" i="8"/>
  <c r="F210" i="8" s="1"/>
  <c r="E218" i="8"/>
  <c r="F218" i="8" s="1"/>
  <c r="E226" i="8"/>
  <c r="F226" i="8" s="1"/>
  <c r="E234" i="8"/>
  <c r="F234" i="8" s="1"/>
  <c r="E242" i="8"/>
  <c r="F242" i="8" s="1"/>
  <c r="E250" i="8"/>
  <c r="F250" i="8" s="1"/>
  <c r="E258" i="8"/>
  <c r="F258" i="8" s="1"/>
  <c r="E97" i="8"/>
  <c r="F97" i="8" s="1"/>
  <c r="E105" i="8"/>
  <c r="F105" i="8" s="1"/>
  <c r="E113" i="8"/>
  <c r="F113" i="8" s="1"/>
  <c r="E121" i="8"/>
  <c r="F121" i="8" s="1"/>
  <c r="E129" i="8"/>
  <c r="F129" i="8" s="1"/>
  <c r="E137" i="8"/>
  <c r="F137" i="8" s="1"/>
  <c r="E145" i="8"/>
  <c r="F145" i="8" s="1"/>
  <c r="E153" i="8"/>
  <c r="F153" i="8" s="1"/>
  <c r="E161" i="8"/>
  <c r="F161" i="8" s="1"/>
  <c r="E169" i="8"/>
  <c r="F169" i="8" s="1"/>
  <c r="E177" i="8"/>
  <c r="F177" i="8" s="1"/>
  <c r="E185" i="8"/>
  <c r="F185" i="8" s="1"/>
  <c r="E193" i="8"/>
  <c r="F193" i="8" s="1"/>
  <c r="E201" i="8"/>
  <c r="F201" i="8" s="1"/>
  <c r="E209" i="8"/>
  <c r="F209" i="8" s="1"/>
  <c r="E217" i="8"/>
  <c r="F217" i="8" s="1"/>
  <c r="E225" i="8"/>
  <c r="F225" i="8" s="1"/>
  <c r="E233" i="8"/>
  <c r="F233" i="8" s="1"/>
  <c r="E241" i="8"/>
  <c r="F241" i="8" s="1"/>
  <c r="E249" i="8"/>
  <c r="F249" i="8" s="1"/>
  <c r="E257" i="8"/>
  <c r="F257" i="8" s="1"/>
  <c r="E72" i="8"/>
  <c r="F72" i="8" s="1"/>
  <c r="E40" i="8"/>
  <c r="F40" i="8" s="1"/>
  <c r="S13" i="8"/>
  <c r="E90" i="8"/>
  <c r="F90" i="8" s="1"/>
  <c r="E58" i="8"/>
  <c r="F58" i="8" s="1"/>
  <c r="E26" i="8"/>
  <c r="F26" i="8" s="1"/>
  <c r="E15" i="8"/>
  <c r="F15" i="8" s="1"/>
  <c r="E23" i="8"/>
  <c r="F23" i="8" s="1"/>
  <c r="E31" i="8"/>
  <c r="F31" i="8" s="1"/>
  <c r="E39" i="8"/>
  <c r="F39" i="8" s="1"/>
  <c r="E47" i="8"/>
  <c r="F47" i="8" s="1"/>
  <c r="E55" i="8"/>
  <c r="F55" i="8" s="1"/>
  <c r="E63" i="8"/>
  <c r="F63" i="8" s="1"/>
  <c r="E71" i="8"/>
  <c r="F71" i="8" s="1"/>
  <c r="E79" i="8"/>
  <c r="F79" i="8" s="1"/>
  <c r="E87" i="8"/>
  <c r="F87" i="8" s="1"/>
  <c r="E92" i="8"/>
  <c r="F92" i="8" s="1"/>
  <c r="E100" i="8"/>
  <c r="F100" i="8" s="1"/>
  <c r="E108" i="8"/>
  <c r="F108" i="8" s="1"/>
  <c r="E116" i="8"/>
  <c r="F116" i="8" s="1"/>
  <c r="E124" i="8"/>
  <c r="F124" i="8" s="1"/>
  <c r="E132" i="8"/>
  <c r="F132" i="8" s="1"/>
  <c r="E140" i="8"/>
  <c r="F140" i="8" s="1"/>
  <c r="E148" i="8"/>
  <c r="F148" i="8" s="1"/>
  <c r="E156" i="8"/>
  <c r="F156" i="8" s="1"/>
  <c r="E164" i="8"/>
  <c r="F164" i="8" s="1"/>
  <c r="E172" i="8"/>
  <c r="F172" i="8" s="1"/>
  <c r="E180" i="8"/>
  <c r="F180" i="8" s="1"/>
  <c r="E188" i="8"/>
  <c r="F188" i="8" s="1"/>
  <c r="E196" i="8"/>
  <c r="F196" i="8" s="1"/>
  <c r="E204" i="8"/>
  <c r="F204" i="8" s="1"/>
  <c r="E212" i="8"/>
  <c r="F212" i="8" s="1"/>
  <c r="E220" i="8"/>
  <c r="F220" i="8" s="1"/>
  <c r="E228" i="8"/>
  <c r="F228" i="8" s="1"/>
  <c r="E236" i="8"/>
  <c r="F236" i="8" s="1"/>
  <c r="E244" i="8"/>
  <c r="F244" i="8" s="1"/>
  <c r="E252" i="8"/>
  <c r="F252" i="8" s="1"/>
  <c r="E260" i="8"/>
  <c r="F260" i="8" s="1"/>
  <c r="E99" i="8"/>
  <c r="F99" i="8" s="1"/>
  <c r="E107" i="8"/>
  <c r="F107" i="8" s="1"/>
  <c r="E115" i="8"/>
  <c r="F115" i="8" s="1"/>
  <c r="E123" i="8"/>
  <c r="F123" i="8" s="1"/>
  <c r="E131" i="8"/>
  <c r="F131" i="8" s="1"/>
  <c r="E139" i="8"/>
  <c r="F139" i="8" s="1"/>
  <c r="E147" i="8"/>
  <c r="F147" i="8" s="1"/>
  <c r="E155" i="8"/>
  <c r="F155" i="8" s="1"/>
  <c r="E163" i="8"/>
  <c r="F163" i="8" s="1"/>
  <c r="E171" i="8"/>
  <c r="F171" i="8" s="1"/>
  <c r="E179" i="8"/>
  <c r="F179" i="8" s="1"/>
  <c r="E187" i="8"/>
  <c r="F187" i="8" s="1"/>
  <c r="E195" i="8"/>
  <c r="F195" i="8" s="1"/>
  <c r="E203" i="8"/>
  <c r="F203" i="8" s="1"/>
  <c r="E211" i="8"/>
  <c r="F211" i="8" s="1"/>
  <c r="E219" i="8"/>
  <c r="F219" i="8" s="1"/>
  <c r="E227" i="8"/>
  <c r="F227" i="8" s="1"/>
  <c r="E235" i="8"/>
  <c r="F235" i="8" s="1"/>
  <c r="E243" i="8"/>
  <c r="F243" i="8" s="1"/>
  <c r="E251" i="8"/>
  <c r="F251" i="8" s="1"/>
  <c r="E259" i="8"/>
  <c r="F259" i="8" s="1"/>
  <c r="E64" i="8"/>
  <c r="F64" i="8" s="1"/>
  <c r="E32" i="8"/>
  <c r="F32" i="8" s="1"/>
  <c r="E261" i="7"/>
  <c r="F261" i="7" s="1"/>
  <c r="E259" i="7"/>
  <c r="F259" i="7" s="1"/>
  <c r="E257" i="7"/>
  <c r="F257" i="7" s="1"/>
  <c r="E255" i="7"/>
  <c r="F255" i="7" s="1"/>
  <c r="E253" i="7"/>
  <c r="F253" i="7" s="1"/>
  <c r="E251" i="7"/>
  <c r="F251" i="7" s="1"/>
  <c r="E249" i="7"/>
  <c r="F249" i="7" s="1"/>
  <c r="E247" i="7"/>
  <c r="F247" i="7" s="1"/>
  <c r="E245" i="7"/>
  <c r="F245" i="7" s="1"/>
  <c r="E243" i="7"/>
  <c r="F243" i="7" s="1"/>
  <c r="E241" i="7"/>
  <c r="F241" i="7" s="1"/>
  <c r="E239" i="7"/>
  <c r="F239" i="7" s="1"/>
  <c r="E237" i="7"/>
  <c r="F237" i="7" s="1"/>
  <c r="E235" i="7"/>
  <c r="F235" i="7" s="1"/>
  <c r="E233" i="7"/>
  <c r="F233" i="7" s="1"/>
  <c r="E231" i="7"/>
  <c r="F231" i="7" s="1"/>
  <c r="E229" i="7"/>
  <c r="F229" i="7" s="1"/>
  <c r="E227" i="7"/>
  <c r="F227" i="7" s="1"/>
  <c r="E225" i="7"/>
  <c r="F225" i="7" s="1"/>
  <c r="E223" i="7"/>
  <c r="F223" i="7" s="1"/>
  <c r="E221" i="7"/>
  <c r="F221" i="7" s="1"/>
  <c r="E219" i="7"/>
  <c r="F219" i="7" s="1"/>
  <c r="E217" i="7"/>
  <c r="F217" i="7" s="1"/>
  <c r="E215" i="7"/>
  <c r="F215" i="7" s="1"/>
  <c r="E213" i="7"/>
  <c r="F213" i="7" s="1"/>
  <c r="E211" i="7"/>
  <c r="F211" i="7" s="1"/>
  <c r="E209" i="7"/>
  <c r="F209" i="7" s="1"/>
  <c r="E207" i="7"/>
  <c r="F207" i="7" s="1"/>
  <c r="E205" i="7"/>
  <c r="F205" i="7" s="1"/>
  <c r="E203" i="7"/>
  <c r="F203" i="7" s="1"/>
  <c r="E201" i="7"/>
  <c r="F201" i="7" s="1"/>
  <c r="E260" i="7"/>
  <c r="F260" i="7" s="1"/>
  <c r="E252" i="7"/>
  <c r="F252" i="7" s="1"/>
  <c r="E244" i="7"/>
  <c r="F244" i="7" s="1"/>
  <c r="E236" i="7"/>
  <c r="F236" i="7" s="1"/>
  <c r="E228" i="7"/>
  <c r="F228" i="7" s="1"/>
  <c r="E220" i="7"/>
  <c r="F220" i="7" s="1"/>
  <c r="E198" i="7"/>
  <c r="F198" i="7" s="1"/>
  <c r="E193" i="7"/>
  <c r="F193" i="7" s="1"/>
  <c r="E190" i="7"/>
  <c r="F190" i="7" s="1"/>
  <c r="E185" i="7"/>
  <c r="F185" i="7" s="1"/>
  <c r="E182" i="7"/>
  <c r="F182" i="7" s="1"/>
  <c r="E177" i="7"/>
  <c r="F177" i="7" s="1"/>
  <c r="E174" i="7"/>
  <c r="F174" i="7" s="1"/>
  <c r="E169" i="7"/>
  <c r="F169" i="7" s="1"/>
  <c r="E166" i="7"/>
  <c r="F166" i="7" s="1"/>
  <c r="E161" i="7"/>
  <c r="F161" i="7" s="1"/>
  <c r="E158" i="7"/>
  <c r="F158" i="7" s="1"/>
  <c r="E153" i="7"/>
  <c r="F153" i="7" s="1"/>
  <c r="E150" i="7"/>
  <c r="F150" i="7" s="1"/>
  <c r="E145" i="7"/>
  <c r="F145" i="7" s="1"/>
  <c r="E142" i="7"/>
  <c r="F142" i="7" s="1"/>
  <c r="E137" i="7"/>
  <c r="F137" i="7" s="1"/>
  <c r="E134" i="7"/>
  <c r="F134" i="7" s="1"/>
  <c r="E129" i="7"/>
  <c r="F129" i="7" s="1"/>
  <c r="E126" i="7"/>
  <c r="F126" i="7" s="1"/>
  <c r="E121" i="7"/>
  <c r="F121" i="7" s="1"/>
  <c r="E118" i="7"/>
  <c r="F118" i="7" s="1"/>
  <c r="E113" i="7"/>
  <c r="F113" i="7" s="1"/>
  <c r="E110" i="7"/>
  <c r="F110" i="7" s="1"/>
  <c r="E105" i="7"/>
  <c r="F105" i="7" s="1"/>
  <c r="E102" i="7"/>
  <c r="F102" i="7" s="1"/>
  <c r="E97" i="7"/>
  <c r="F97" i="7" s="1"/>
  <c r="E94" i="7"/>
  <c r="F94" i="7" s="1"/>
  <c r="E258" i="7"/>
  <c r="F258" i="7" s="1"/>
  <c r="E250" i="7"/>
  <c r="F250" i="7" s="1"/>
  <c r="E242" i="7"/>
  <c r="F242" i="7" s="1"/>
  <c r="E234" i="7"/>
  <c r="F234" i="7" s="1"/>
  <c r="E226" i="7"/>
  <c r="F226" i="7" s="1"/>
  <c r="E218" i="7"/>
  <c r="F218" i="7" s="1"/>
  <c r="E212" i="7"/>
  <c r="F212" i="7" s="1"/>
  <c r="E208" i="7"/>
  <c r="F208" i="7" s="1"/>
  <c r="E204" i="7"/>
  <c r="F204" i="7" s="1"/>
  <c r="E200" i="7"/>
  <c r="F200" i="7" s="1"/>
  <c r="E195" i="7"/>
  <c r="F195" i="7" s="1"/>
  <c r="E192" i="7"/>
  <c r="F192" i="7" s="1"/>
  <c r="E187" i="7"/>
  <c r="F187" i="7" s="1"/>
  <c r="E184" i="7"/>
  <c r="F184" i="7" s="1"/>
  <c r="E179" i="7"/>
  <c r="F179" i="7" s="1"/>
  <c r="E176" i="7"/>
  <c r="F176" i="7" s="1"/>
  <c r="E171" i="7"/>
  <c r="F171" i="7" s="1"/>
  <c r="E168" i="7"/>
  <c r="F168" i="7" s="1"/>
  <c r="E163" i="7"/>
  <c r="F163" i="7" s="1"/>
  <c r="E160" i="7"/>
  <c r="F160" i="7" s="1"/>
  <c r="E155" i="7"/>
  <c r="F155" i="7" s="1"/>
  <c r="E152" i="7"/>
  <c r="F152" i="7" s="1"/>
  <c r="E147" i="7"/>
  <c r="F147" i="7" s="1"/>
  <c r="E144" i="7"/>
  <c r="F144" i="7" s="1"/>
  <c r="E139" i="7"/>
  <c r="F139" i="7" s="1"/>
  <c r="E136" i="7"/>
  <c r="F136" i="7" s="1"/>
  <c r="E131" i="7"/>
  <c r="F131" i="7" s="1"/>
  <c r="E128" i="7"/>
  <c r="F128" i="7" s="1"/>
  <c r="E123" i="7"/>
  <c r="F123" i="7" s="1"/>
  <c r="E120" i="7"/>
  <c r="F120" i="7" s="1"/>
  <c r="E115" i="7"/>
  <c r="F115" i="7" s="1"/>
  <c r="E112" i="7"/>
  <c r="F112" i="7" s="1"/>
  <c r="E107" i="7"/>
  <c r="F107" i="7" s="1"/>
  <c r="E104" i="7"/>
  <c r="F104" i="7" s="1"/>
  <c r="E99" i="7"/>
  <c r="F99" i="7" s="1"/>
  <c r="E96" i="7"/>
  <c r="F96" i="7" s="1"/>
  <c r="E91" i="7"/>
  <c r="F91" i="7" s="1"/>
  <c r="E89" i="7"/>
  <c r="F89" i="7" s="1"/>
  <c r="E87" i="7"/>
  <c r="F87" i="7" s="1"/>
  <c r="E85" i="7"/>
  <c r="F85" i="7" s="1"/>
  <c r="E83" i="7"/>
  <c r="F83" i="7" s="1"/>
  <c r="E81" i="7"/>
  <c r="F81" i="7" s="1"/>
  <c r="E79" i="7"/>
  <c r="F79" i="7" s="1"/>
  <c r="E77" i="7"/>
  <c r="F77" i="7" s="1"/>
  <c r="E75" i="7"/>
  <c r="F75" i="7" s="1"/>
  <c r="E73" i="7"/>
  <c r="F73" i="7" s="1"/>
  <c r="E71" i="7"/>
  <c r="F71" i="7" s="1"/>
  <c r="E69" i="7"/>
  <c r="F69" i="7" s="1"/>
  <c r="E67" i="7"/>
  <c r="F67" i="7" s="1"/>
  <c r="E65" i="7"/>
  <c r="F65" i="7" s="1"/>
  <c r="E63" i="7"/>
  <c r="F63" i="7" s="1"/>
  <c r="E61" i="7"/>
  <c r="F61" i="7" s="1"/>
  <c r="E59" i="7"/>
  <c r="F59" i="7" s="1"/>
  <c r="E57" i="7"/>
  <c r="F57" i="7" s="1"/>
  <c r="E55" i="7"/>
  <c r="F55" i="7" s="1"/>
  <c r="E53" i="7"/>
  <c r="F53" i="7" s="1"/>
  <c r="E256" i="7"/>
  <c r="F256" i="7" s="1"/>
  <c r="E248" i="7"/>
  <c r="F248" i="7" s="1"/>
  <c r="E240" i="7"/>
  <c r="F240" i="7" s="1"/>
  <c r="E232" i="7"/>
  <c r="F232" i="7" s="1"/>
  <c r="E224" i="7"/>
  <c r="F224" i="7" s="1"/>
  <c r="E216" i="7"/>
  <c r="F216" i="7" s="1"/>
  <c r="E197" i="7"/>
  <c r="F197" i="7" s="1"/>
  <c r="E194" i="7"/>
  <c r="F194" i="7" s="1"/>
  <c r="E189" i="7"/>
  <c r="F189" i="7" s="1"/>
  <c r="E186" i="7"/>
  <c r="F186" i="7" s="1"/>
  <c r="E181" i="7"/>
  <c r="F181" i="7" s="1"/>
  <c r="E178" i="7"/>
  <c r="F178" i="7" s="1"/>
  <c r="E173" i="7"/>
  <c r="F173" i="7" s="1"/>
  <c r="E170" i="7"/>
  <c r="F170" i="7" s="1"/>
  <c r="E165" i="7"/>
  <c r="F165" i="7" s="1"/>
  <c r="E162" i="7"/>
  <c r="F162" i="7" s="1"/>
  <c r="E157" i="7"/>
  <c r="F157" i="7" s="1"/>
  <c r="E154" i="7"/>
  <c r="F154" i="7" s="1"/>
  <c r="E149" i="7"/>
  <c r="F149" i="7" s="1"/>
  <c r="E146" i="7"/>
  <c r="F146" i="7" s="1"/>
  <c r="E141" i="7"/>
  <c r="F141" i="7" s="1"/>
  <c r="E138" i="7"/>
  <c r="F138" i="7" s="1"/>
  <c r="E133" i="7"/>
  <c r="F133" i="7" s="1"/>
  <c r="E130" i="7"/>
  <c r="F130" i="7" s="1"/>
  <c r="E125" i="7"/>
  <c r="F125" i="7" s="1"/>
  <c r="E122" i="7"/>
  <c r="F122" i="7" s="1"/>
  <c r="E117" i="7"/>
  <c r="F117" i="7" s="1"/>
  <c r="E114" i="7"/>
  <c r="F114" i="7" s="1"/>
  <c r="E109" i="7"/>
  <c r="F109" i="7" s="1"/>
  <c r="E106" i="7"/>
  <c r="F106" i="7" s="1"/>
  <c r="E101" i="7"/>
  <c r="F101" i="7" s="1"/>
  <c r="E98" i="7"/>
  <c r="F98" i="7" s="1"/>
  <c r="E93" i="7"/>
  <c r="F93" i="7" s="1"/>
  <c r="E254" i="7"/>
  <c r="F254" i="7" s="1"/>
  <c r="E222" i="7"/>
  <c r="F222" i="7" s="1"/>
  <c r="E202" i="7"/>
  <c r="F202" i="7" s="1"/>
  <c r="E191" i="7"/>
  <c r="F191" i="7" s="1"/>
  <c r="E180" i="7"/>
  <c r="F180" i="7" s="1"/>
  <c r="E159" i="7"/>
  <c r="F159" i="7" s="1"/>
  <c r="E148" i="7"/>
  <c r="F148" i="7" s="1"/>
  <c r="E127" i="7"/>
  <c r="F127" i="7" s="1"/>
  <c r="E116" i="7"/>
  <c r="F116" i="7" s="1"/>
  <c r="E95" i="7"/>
  <c r="F95" i="7" s="1"/>
  <c r="E86" i="7"/>
  <c r="F86" i="7" s="1"/>
  <c r="E78" i="7"/>
  <c r="F78" i="7" s="1"/>
  <c r="E70" i="7"/>
  <c r="F70" i="7" s="1"/>
  <c r="E66" i="7"/>
  <c r="F66" i="7" s="1"/>
  <c r="E62" i="7"/>
  <c r="F62" i="7" s="1"/>
  <c r="E58" i="7"/>
  <c r="F58" i="7" s="1"/>
  <c r="E54" i="7"/>
  <c r="F54" i="7" s="1"/>
  <c r="E48" i="7"/>
  <c r="F48" i="7" s="1"/>
  <c r="E45" i="7"/>
  <c r="F45" i="7" s="1"/>
  <c r="E40" i="7"/>
  <c r="F40" i="7" s="1"/>
  <c r="E37" i="7"/>
  <c r="F37" i="7" s="1"/>
  <c r="E32" i="7"/>
  <c r="F32" i="7" s="1"/>
  <c r="E29" i="7"/>
  <c r="F29" i="7" s="1"/>
  <c r="E24" i="7"/>
  <c r="F24" i="7" s="1"/>
  <c r="E10" i="7"/>
  <c r="F10" i="7" s="1"/>
  <c r="E246" i="7"/>
  <c r="F246" i="7" s="1"/>
  <c r="E214" i="7"/>
  <c r="F214" i="7" s="1"/>
  <c r="E199" i="7"/>
  <c r="F199" i="7" s="1"/>
  <c r="E188" i="7"/>
  <c r="F188" i="7" s="1"/>
  <c r="E167" i="7"/>
  <c r="F167" i="7" s="1"/>
  <c r="E156" i="7"/>
  <c r="F156" i="7" s="1"/>
  <c r="E135" i="7"/>
  <c r="F135" i="7" s="1"/>
  <c r="E124" i="7"/>
  <c r="F124" i="7" s="1"/>
  <c r="E103" i="7"/>
  <c r="F103" i="7" s="1"/>
  <c r="E92" i="7"/>
  <c r="F92" i="7" s="1"/>
  <c r="E84" i="7"/>
  <c r="F84" i="7" s="1"/>
  <c r="E76" i="7"/>
  <c r="F76" i="7" s="1"/>
  <c r="E50" i="7"/>
  <c r="F50" i="7" s="1"/>
  <c r="E47" i="7"/>
  <c r="F47" i="7" s="1"/>
  <c r="E42" i="7"/>
  <c r="F42" i="7" s="1"/>
  <c r="E39" i="7"/>
  <c r="F39" i="7" s="1"/>
  <c r="E34" i="7"/>
  <c r="F34" i="7" s="1"/>
  <c r="E31" i="7"/>
  <c r="F31" i="7" s="1"/>
  <c r="E26" i="7"/>
  <c r="F26" i="7" s="1"/>
  <c r="E23" i="7"/>
  <c r="F23" i="7" s="1"/>
  <c r="E21" i="7"/>
  <c r="F21" i="7" s="1"/>
  <c r="E19" i="7"/>
  <c r="F19" i="7" s="1"/>
  <c r="E17" i="7"/>
  <c r="F17" i="7" s="1"/>
  <c r="E15" i="7"/>
  <c r="F15" i="7" s="1"/>
  <c r="E230" i="7"/>
  <c r="F230" i="7" s="1"/>
  <c r="E183" i="7"/>
  <c r="F183" i="7" s="1"/>
  <c r="E172" i="7"/>
  <c r="F172" i="7" s="1"/>
  <c r="E151" i="7"/>
  <c r="F151" i="7" s="1"/>
  <c r="E108" i="7"/>
  <c r="F108" i="7" s="1"/>
  <c r="E88" i="7"/>
  <c r="F88" i="7" s="1"/>
  <c r="E72" i="7"/>
  <c r="F72" i="7" s="1"/>
  <c r="E43" i="7"/>
  <c r="F43" i="7" s="1"/>
  <c r="E38" i="7"/>
  <c r="F38" i="7" s="1"/>
  <c r="E27" i="7"/>
  <c r="F27" i="7" s="1"/>
  <c r="E22" i="7"/>
  <c r="F22" i="7" s="1"/>
  <c r="E18" i="7"/>
  <c r="F18" i="7" s="1"/>
  <c r="E14" i="7"/>
  <c r="F14" i="7" s="1"/>
  <c r="E12" i="7"/>
  <c r="F12" i="7" s="1"/>
  <c r="E238" i="7"/>
  <c r="F238" i="7" s="1"/>
  <c r="E210" i="7"/>
  <c r="F210" i="7" s="1"/>
  <c r="E196" i="7"/>
  <c r="F196" i="7" s="1"/>
  <c r="E175" i="7"/>
  <c r="F175" i="7" s="1"/>
  <c r="E164" i="7"/>
  <c r="F164" i="7" s="1"/>
  <c r="E143" i="7"/>
  <c r="F143" i="7" s="1"/>
  <c r="E132" i="7"/>
  <c r="F132" i="7" s="1"/>
  <c r="E111" i="7"/>
  <c r="F111" i="7" s="1"/>
  <c r="E100" i="7"/>
  <c r="F100" i="7" s="1"/>
  <c r="E90" i="7"/>
  <c r="F90" i="7" s="1"/>
  <c r="E82" i="7"/>
  <c r="F82" i="7" s="1"/>
  <c r="E74" i="7"/>
  <c r="F74" i="7" s="1"/>
  <c r="E68" i="7"/>
  <c r="F68" i="7" s="1"/>
  <c r="E64" i="7"/>
  <c r="F64" i="7" s="1"/>
  <c r="E60" i="7"/>
  <c r="F60" i="7" s="1"/>
  <c r="E56" i="7"/>
  <c r="F56" i="7" s="1"/>
  <c r="E52" i="7"/>
  <c r="F52" i="7" s="1"/>
  <c r="E49" i="7"/>
  <c r="F49" i="7" s="1"/>
  <c r="E44" i="7"/>
  <c r="F44" i="7" s="1"/>
  <c r="E41" i="7"/>
  <c r="F41" i="7" s="1"/>
  <c r="E36" i="7"/>
  <c r="F36" i="7" s="1"/>
  <c r="E33" i="7"/>
  <c r="F33" i="7" s="1"/>
  <c r="E28" i="7"/>
  <c r="F28" i="7" s="1"/>
  <c r="E25" i="7"/>
  <c r="F25" i="7" s="1"/>
  <c r="E11" i="7"/>
  <c r="F11" i="7" s="1"/>
  <c r="E206" i="7"/>
  <c r="F206" i="7" s="1"/>
  <c r="E140" i="7"/>
  <c r="F140" i="7" s="1"/>
  <c r="E119" i="7"/>
  <c r="F119" i="7" s="1"/>
  <c r="E80" i="7"/>
  <c r="F80" i="7" s="1"/>
  <c r="E51" i="7"/>
  <c r="F51" i="7" s="1"/>
  <c r="E46" i="7"/>
  <c r="F46" i="7" s="1"/>
  <c r="E35" i="7"/>
  <c r="F35" i="7" s="1"/>
  <c r="E30" i="7"/>
  <c r="F30" i="7" s="1"/>
  <c r="E20" i="7"/>
  <c r="F20" i="7" s="1"/>
  <c r="E16" i="7"/>
  <c r="F16" i="7" s="1"/>
  <c r="E13" i="7"/>
  <c r="F13" i="7" s="1"/>
  <c r="S12" i="7"/>
  <c r="Q13" i="7"/>
  <c r="W9" i="6"/>
  <c r="U8" i="6"/>
  <c r="S7" i="6"/>
  <c r="T10" i="6"/>
  <c r="V7" i="6"/>
  <c r="T6" i="6"/>
  <c r="T16" i="6" s="1"/>
  <c r="S10" i="6"/>
  <c r="W8" i="6"/>
  <c r="U7" i="6"/>
  <c r="S6" i="6"/>
  <c r="S16" i="6" s="1"/>
  <c r="X9" i="6"/>
  <c r="V8" i="6"/>
  <c r="T7" i="6"/>
  <c r="X10" i="6"/>
  <c r="V9" i="6"/>
  <c r="T8" i="6"/>
  <c r="X6" i="6"/>
  <c r="X16" i="6" s="1"/>
  <c r="W10" i="6"/>
  <c r="U9" i="6"/>
  <c r="S8" i="6"/>
  <c r="W6" i="6"/>
  <c r="W16" i="6" s="1"/>
  <c r="V10" i="6"/>
  <c r="T9" i="6"/>
  <c r="T12" i="6" s="1"/>
  <c r="V13" i="6" s="1"/>
  <c r="X7" i="6"/>
  <c r="V6" i="6"/>
  <c r="V16" i="6" s="1"/>
  <c r="U10" i="6"/>
  <c r="S9" i="6"/>
  <c r="W7" i="6"/>
  <c r="U6" i="6"/>
  <c r="U16" i="6" s="1"/>
  <c r="P6" i="3" a="1"/>
  <c r="P6" i="3" s="1"/>
  <c r="C7" i="3"/>
  <c r="C8" i="3"/>
  <c r="D8" i="3"/>
  <c r="B8" i="3"/>
  <c r="D7" i="3"/>
  <c r="B7" i="3"/>
  <c r="D6" i="3"/>
  <c r="C8" i="2"/>
  <c r="B8" i="2"/>
  <c r="C7" i="2"/>
  <c r="B7" i="2"/>
  <c r="P6" i="2" a="1"/>
  <c r="P10" i="2" s="1"/>
  <c r="C6" i="2"/>
  <c r="C5" i="2"/>
  <c r="H11" i="6" l="1"/>
  <c r="I11" i="6" s="1"/>
  <c r="H15" i="6"/>
  <c r="H19" i="6"/>
  <c r="H23" i="6"/>
  <c r="H27" i="6"/>
  <c r="I27" i="6" s="1"/>
  <c r="H31" i="6"/>
  <c r="H35" i="6"/>
  <c r="H39" i="6"/>
  <c r="H43" i="6"/>
  <c r="I43" i="6" s="1"/>
  <c r="H47" i="6"/>
  <c r="H51" i="6"/>
  <c r="H55" i="6"/>
  <c r="H59" i="6"/>
  <c r="I59" i="6" s="1"/>
  <c r="H63" i="6"/>
  <c r="H67" i="6"/>
  <c r="H71" i="6"/>
  <c r="H75" i="6"/>
  <c r="I75" i="6" s="1"/>
  <c r="H79" i="6"/>
  <c r="H83" i="6"/>
  <c r="H87" i="6"/>
  <c r="H91" i="6"/>
  <c r="I91" i="6" s="1"/>
  <c r="H95" i="6"/>
  <c r="H99" i="6"/>
  <c r="H103" i="6"/>
  <c r="H107" i="6"/>
  <c r="I107" i="6" s="1"/>
  <c r="H111" i="6"/>
  <c r="H115" i="6"/>
  <c r="H119" i="6"/>
  <c r="H123" i="6"/>
  <c r="I123" i="6" s="1"/>
  <c r="H127" i="6"/>
  <c r="H131" i="6"/>
  <c r="H135" i="6"/>
  <c r="H139" i="6"/>
  <c r="I139" i="6" s="1"/>
  <c r="H143" i="6"/>
  <c r="H147" i="6"/>
  <c r="H151" i="6"/>
  <c r="H155" i="6"/>
  <c r="I155" i="6" s="1"/>
  <c r="H159" i="6"/>
  <c r="H163" i="6"/>
  <c r="H167" i="6"/>
  <c r="H171" i="6"/>
  <c r="I171" i="6" s="1"/>
  <c r="H175" i="6"/>
  <c r="H179" i="6"/>
  <c r="H183" i="6"/>
  <c r="H187" i="6"/>
  <c r="I187" i="6" s="1"/>
  <c r="H191" i="6"/>
  <c r="H195" i="6"/>
  <c r="H199" i="6"/>
  <c r="H203" i="6"/>
  <c r="I203" i="6" s="1"/>
  <c r="H207" i="6"/>
  <c r="H211" i="6"/>
  <c r="H215" i="6"/>
  <c r="H219" i="6"/>
  <c r="I219" i="6" s="1"/>
  <c r="H223" i="6"/>
  <c r="H227" i="6"/>
  <c r="H231" i="6"/>
  <c r="H235" i="6"/>
  <c r="I235" i="6" s="1"/>
  <c r="H239" i="6"/>
  <c r="H243" i="6"/>
  <c r="H247" i="6"/>
  <c r="H251" i="6"/>
  <c r="I251" i="6" s="1"/>
  <c r="H255" i="6"/>
  <c r="H259" i="6"/>
  <c r="H12" i="6"/>
  <c r="I12" i="6" s="1"/>
  <c r="H16" i="6"/>
  <c r="I16" i="6" s="1"/>
  <c r="H20" i="6"/>
  <c r="H24" i="6"/>
  <c r="H28" i="6"/>
  <c r="I28" i="6" s="1"/>
  <c r="H32" i="6"/>
  <c r="I32" i="6" s="1"/>
  <c r="H36" i="6"/>
  <c r="H40" i="6"/>
  <c r="H44" i="6"/>
  <c r="I44" i="6" s="1"/>
  <c r="H48" i="6"/>
  <c r="I48" i="6" s="1"/>
  <c r="H52" i="6"/>
  <c r="H56" i="6"/>
  <c r="H60" i="6"/>
  <c r="I60" i="6" s="1"/>
  <c r="H64" i="6"/>
  <c r="I64" i="6" s="1"/>
  <c r="H68" i="6"/>
  <c r="H72" i="6"/>
  <c r="H76" i="6"/>
  <c r="I76" i="6" s="1"/>
  <c r="H80" i="6"/>
  <c r="I80" i="6" s="1"/>
  <c r="H84" i="6"/>
  <c r="H88" i="6"/>
  <c r="H92" i="6"/>
  <c r="I92" i="6" s="1"/>
  <c r="H96" i="6"/>
  <c r="I96" i="6" s="1"/>
  <c r="H13" i="6"/>
  <c r="H17" i="6"/>
  <c r="H21" i="6"/>
  <c r="H25" i="6"/>
  <c r="I25" i="6" s="1"/>
  <c r="H29" i="6"/>
  <c r="H33" i="6"/>
  <c r="H37" i="6"/>
  <c r="I37" i="6" s="1"/>
  <c r="H41" i="6"/>
  <c r="H45" i="6"/>
  <c r="H49" i="6"/>
  <c r="H53" i="6"/>
  <c r="H57" i="6"/>
  <c r="H61" i="6"/>
  <c r="H65" i="6"/>
  <c r="H69" i="6"/>
  <c r="I69" i="6" s="1"/>
  <c r="H73" i="6"/>
  <c r="I73" i="6" s="1"/>
  <c r="H77" i="6"/>
  <c r="H81" i="6"/>
  <c r="H85" i="6"/>
  <c r="H89" i="6"/>
  <c r="I89" i="6" s="1"/>
  <c r="H93" i="6"/>
  <c r="H97" i="6"/>
  <c r="H101" i="6"/>
  <c r="H105" i="6"/>
  <c r="I105" i="6" s="1"/>
  <c r="H109" i="6"/>
  <c r="H113" i="6"/>
  <c r="H117" i="6"/>
  <c r="H121" i="6"/>
  <c r="I121" i="6" s="1"/>
  <c r="H125" i="6"/>
  <c r="H129" i="6"/>
  <c r="H133" i="6"/>
  <c r="H137" i="6"/>
  <c r="I137" i="6" s="1"/>
  <c r="H141" i="6"/>
  <c r="H145" i="6"/>
  <c r="H149" i="6"/>
  <c r="H153" i="6"/>
  <c r="I153" i="6" s="1"/>
  <c r="H157" i="6"/>
  <c r="H161" i="6"/>
  <c r="H165" i="6"/>
  <c r="H169" i="6"/>
  <c r="I169" i="6" s="1"/>
  <c r="H173" i="6"/>
  <c r="H177" i="6"/>
  <c r="H181" i="6"/>
  <c r="H185" i="6"/>
  <c r="I185" i="6" s="1"/>
  <c r="H189" i="6"/>
  <c r="H193" i="6"/>
  <c r="H197" i="6"/>
  <c r="H201" i="6"/>
  <c r="I201" i="6" s="1"/>
  <c r="H205" i="6"/>
  <c r="H209" i="6"/>
  <c r="H213" i="6"/>
  <c r="H217" i="6"/>
  <c r="I217" i="6" s="1"/>
  <c r="H221" i="6"/>
  <c r="H225" i="6"/>
  <c r="H229" i="6"/>
  <c r="H233" i="6"/>
  <c r="I233" i="6" s="1"/>
  <c r="H237" i="6"/>
  <c r="H241" i="6"/>
  <c r="H245" i="6"/>
  <c r="H249" i="6"/>
  <c r="I249" i="6" s="1"/>
  <c r="H253" i="6"/>
  <c r="H257" i="6"/>
  <c r="H261" i="6"/>
  <c r="H14" i="6"/>
  <c r="H18" i="6"/>
  <c r="H22" i="6"/>
  <c r="H26" i="6"/>
  <c r="I26" i="6" s="1"/>
  <c r="H30" i="6"/>
  <c r="H34" i="6"/>
  <c r="H38" i="6"/>
  <c r="H42" i="6"/>
  <c r="I42" i="6" s="1"/>
  <c r="H46" i="6"/>
  <c r="H50" i="6"/>
  <c r="H54" i="6"/>
  <c r="H58" i="6"/>
  <c r="I58" i="6" s="1"/>
  <c r="H62" i="6"/>
  <c r="H66" i="6"/>
  <c r="H70" i="6"/>
  <c r="H74" i="6"/>
  <c r="I74" i="6" s="1"/>
  <c r="H78" i="6"/>
  <c r="H82" i="6"/>
  <c r="H86" i="6"/>
  <c r="H94" i="6"/>
  <c r="H144" i="6"/>
  <c r="I144" i="6" s="1"/>
  <c r="H184" i="6"/>
  <c r="H208" i="6"/>
  <c r="H232" i="6"/>
  <c r="H114" i="6"/>
  <c r="I114" i="6" s="1"/>
  <c r="H138" i="6"/>
  <c r="H162" i="6"/>
  <c r="H178" i="6"/>
  <c r="H194" i="6"/>
  <c r="I194" i="6" s="1"/>
  <c r="H210" i="6"/>
  <c r="H226" i="6"/>
  <c r="H242" i="6"/>
  <c r="H258" i="6"/>
  <c r="I258" i="6" s="1"/>
  <c r="H100" i="6"/>
  <c r="H108" i="6"/>
  <c r="H116" i="6"/>
  <c r="H124" i="6"/>
  <c r="I124" i="6" s="1"/>
  <c r="H132" i="6"/>
  <c r="H140" i="6"/>
  <c r="H148" i="6"/>
  <c r="H156" i="6"/>
  <c r="I156" i="6" s="1"/>
  <c r="H164" i="6"/>
  <c r="H172" i="6"/>
  <c r="H180" i="6"/>
  <c r="H188" i="6"/>
  <c r="I188" i="6" s="1"/>
  <c r="H196" i="6"/>
  <c r="H204" i="6"/>
  <c r="H212" i="6"/>
  <c r="H220" i="6"/>
  <c r="I220" i="6" s="1"/>
  <c r="H228" i="6"/>
  <c r="H236" i="6"/>
  <c r="H244" i="6"/>
  <c r="H252" i="6"/>
  <c r="I252" i="6" s="1"/>
  <c r="H260" i="6"/>
  <c r="H90" i="6"/>
  <c r="H102" i="6"/>
  <c r="I102" i="6" s="1"/>
  <c r="H110" i="6"/>
  <c r="H118" i="6"/>
  <c r="H126" i="6"/>
  <c r="H134" i="6"/>
  <c r="I134" i="6" s="1"/>
  <c r="H142" i="6"/>
  <c r="H150" i="6"/>
  <c r="H158" i="6"/>
  <c r="H166" i="6"/>
  <c r="I166" i="6" s="1"/>
  <c r="H174" i="6"/>
  <c r="H182" i="6"/>
  <c r="H190" i="6"/>
  <c r="H198" i="6"/>
  <c r="I198" i="6" s="1"/>
  <c r="H206" i="6"/>
  <c r="H214" i="6"/>
  <c r="H222" i="6"/>
  <c r="H230" i="6"/>
  <c r="I230" i="6" s="1"/>
  <c r="H238" i="6"/>
  <c r="H246" i="6"/>
  <c r="H254" i="6"/>
  <c r="H10" i="6"/>
  <c r="H104" i="6"/>
  <c r="I104" i="6" s="1"/>
  <c r="H112" i="6"/>
  <c r="H120" i="6"/>
  <c r="H128" i="6"/>
  <c r="I128" i="6" s="1"/>
  <c r="H136" i="6"/>
  <c r="I136" i="6" s="1"/>
  <c r="H152" i="6"/>
  <c r="H160" i="6"/>
  <c r="H168" i="6"/>
  <c r="H176" i="6"/>
  <c r="I176" i="6" s="1"/>
  <c r="H192" i="6"/>
  <c r="H200" i="6"/>
  <c r="H216" i="6"/>
  <c r="H224" i="6"/>
  <c r="I224" i="6" s="1"/>
  <c r="H240" i="6"/>
  <c r="H248" i="6"/>
  <c r="H256" i="6"/>
  <c r="I256" i="6" s="1"/>
  <c r="H98" i="6"/>
  <c r="I98" i="6" s="1"/>
  <c r="H106" i="6"/>
  <c r="H122" i="6"/>
  <c r="H130" i="6"/>
  <c r="H146" i="6"/>
  <c r="I146" i="6" s="1"/>
  <c r="H154" i="6"/>
  <c r="H170" i="6"/>
  <c r="H186" i="6"/>
  <c r="I186" i="6" s="1"/>
  <c r="H202" i="6"/>
  <c r="I202" i="6" s="1"/>
  <c r="H218" i="6"/>
  <c r="H234" i="6"/>
  <c r="H250" i="6"/>
  <c r="I250" i="6" s="1"/>
  <c r="T13" i="6"/>
  <c r="V12" i="6"/>
  <c r="I49" i="6"/>
  <c r="I41" i="6"/>
  <c r="I29" i="6"/>
  <c r="I17" i="6"/>
  <c r="I261" i="6"/>
  <c r="I257" i="6"/>
  <c r="I253" i="6"/>
  <c r="I245" i="6"/>
  <c r="I241" i="6"/>
  <c r="I237" i="6"/>
  <c r="I229" i="6"/>
  <c r="I225" i="6"/>
  <c r="I221" i="6"/>
  <c r="I213" i="6"/>
  <c r="I209" i="6"/>
  <c r="I205" i="6"/>
  <c r="I197" i="6"/>
  <c r="I193" i="6"/>
  <c r="I189" i="6"/>
  <c r="I181" i="6"/>
  <c r="I177" i="6"/>
  <c r="I173" i="6"/>
  <c r="I165" i="6"/>
  <c r="I161" i="6"/>
  <c r="I157" i="6"/>
  <c r="I149" i="6"/>
  <c r="I145" i="6"/>
  <c r="I141" i="6"/>
  <c r="I133" i="6"/>
  <c r="I129" i="6"/>
  <c r="I125" i="6"/>
  <c r="I117" i="6"/>
  <c r="I113" i="6"/>
  <c r="I109" i="6"/>
  <c r="I101" i="6"/>
  <c r="I97" i="6"/>
  <c r="I93" i="6"/>
  <c r="I85" i="6"/>
  <c r="I81" i="6"/>
  <c r="I65" i="6"/>
  <c r="I61" i="6"/>
  <c r="I57" i="6"/>
  <c r="I45" i="6"/>
  <c r="I33" i="6"/>
  <c r="I21" i="6"/>
  <c r="I260" i="6"/>
  <c r="I248" i="6"/>
  <c r="I244" i="6"/>
  <c r="I240" i="6"/>
  <c r="I236" i="6"/>
  <c r="I232" i="6"/>
  <c r="I228" i="6"/>
  <c r="I216" i="6"/>
  <c r="I212" i="6"/>
  <c r="I208" i="6"/>
  <c r="I204" i="6"/>
  <c r="I200" i="6"/>
  <c r="I196" i="6"/>
  <c r="I192" i="6"/>
  <c r="I184" i="6"/>
  <c r="I180" i="6"/>
  <c r="I172" i="6"/>
  <c r="I168" i="6"/>
  <c r="I164" i="6"/>
  <c r="I160" i="6"/>
  <c r="I152" i="6"/>
  <c r="I148" i="6"/>
  <c r="I140" i="6"/>
  <c r="I132" i="6"/>
  <c r="I120" i="6"/>
  <c r="I116" i="6"/>
  <c r="I112" i="6"/>
  <c r="I108" i="6"/>
  <c r="I100" i="6"/>
  <c r="I88" i="6"/>
  <c r="I84" i="6"/>
  <c r="I72" i="6"/>
  <c r="I68" i="6"/>
  <c r="I56" i="6"/>
  <c r="I52" i="6"/>
  <c r="I40" i="6"/>
  <c r="I36" i="6"/>
  <c r="I24" i="6"/>
  <c r="I20" i="6"/>
  <c r="I13" i="6"/>
  <c r="I77" i="6"/>
  <c r="I53" i="6"/>
  <c r="I10" i="6"/>
  <c r="I259" i="6"/>
  <c r="I255" i="6"/>
  <c r="I247" i="6"/>
  <c r="I243" i="6"/>
  <c r="I239" i="6"/>
  <c r="I231" i="6"/>
  <c r="I227" i="6"/>
  <c r="I223" i="6"/>
  <c r="I215" i="6"/>
  <c r="I211" i="6"/>
  <c r="I207" i="6"/>
  <c r="I199" i="6"/>
  <c r="I195" i="6"/>
  <c r="I191" i="6"/>
  <c r="I183" i="6"/>
  <c r="I179" i="6"/>
  <c r="I175" i="6"/>
  <c r="I167" i="6"/>
  <c r="I163" i="6"/>
  <c r="I159" i="6"/>
  <c r="I151" i="6"/>
  <c r="I147" i="6"/>
  <c r="I143" i="6"/>
  <c r="I135" i="6"/>
  <c r="I131" i="6"/>
  <c r="I127" i="6"/>
  <c r="I119" i="6"/>
  <c r="I115" i="6"/>
  <c r="I111" i="6"/>
  <c r="I103" i="6"/>
  <c r="I99" i="6"/>
  <c r="I95" i="6"/>
  <c r="I87" i="6"/>
  <c r="I83" i="6"/>
  <c r="I79" i="6"/>
  <c r="I71" i="6"/>
  <c r="I67" i="6"/>
  <c r="I63" i="6"/>
  <c r="I55" i="6"/>
  <c r="I51" i="6"/>
  <c r="I47" i="6"/>
  <c r="I39" i="6"/>
  <c r="I35" i="6"/>
  <c r="I31" i="6"/>
  <c r="I23" i="6"/>
  <c r="I19" i="6"/>
  <c r="I15" i="6"/>
  <c r="I254" i="6"/>
  <c r="I246" i="6"/>
  <c r="I242" i="6"/>
  <c r="I238" i="6"/>
  <c r="I234" i="6"/>
  <c r="I226" i="6"/>
  <c r="I222" i="6"/>
  <c r="I218" i="6"/>
  <c r="I214" i="6"/>
  <c r="I210" i="6"/>
  <c r="I206" i="6"/>
  <c r="I190" i="6"/>
  <c r="I182" i="6"/>
  <c r="I178" i="6"/>
  <c r="I174" i="6"/>
  <c r="I170" i="6"/>
  <c r="I162" i="6"/>
  <c r="I158" i="6"/>
  <c r="I154" i="6"/>
  <c r="I150" i="6"/>
  <c r="I142" i="6"/>
  <c r="I138" i="6"/>
  <c r="I130" i="6"/>
  <c r="I126" i="6"/>
  <c r="I122" i="6"/>
  <c r="I118" i="6"/>
  <c r="I110" i="6"/>
  <c r="I106" i="6"/>
  <c r="I94" i="6"/>
  <c r="I90" i="6"/>
  <c r="I86" i="6"/>
  <c r="I82" i="6"/>
  <c r="I78" i="6"/>
  <c r="I70" i="6"/>
  <c r="I66" i="6"/>
  <c r="I62" i="6"/>
  <c r="I54" i="6"/>
  <c r="I50" i="6"/>
  <c r="I46" i="6"/>
  <c r="I38" i="6"/>
  <c r="I34" i="6"/>
  <c r="I30" i="6"/>
  <c r="I22" i="6"/>
  <c r="I18" i="6"/>
  <c r="I14" i="6"/>
  <c r="R9" i="3"/>
  <c r="Q8" i="3"/>
  <c r="P7" i="3"/>
  <c r="R10" i="3"/>
  <c r="Q9" i="3"/>
  <c r="Q12" i="3" s="1"/>
  <c r="P8" i="3"/>
  <c r="R6" i="3"/>
  <c r="Q10" i="3"/>
  <c r="P9" i="3"/>
  <c r="R7" i="3"/>
  <c r="Q6" i="3"/>
  <c r="P10" i="3"/>
  <c r="R8" i="3"/>
  <c r="Q7" i="3"/>
  <c r="P9" i="2"/>
  <c r="P7" i="2"/>
  <c r="Q8" i="2"/>
  <c r="Q6" i="2"/>
  <c r="Q10" i="2"/>
  <c r="S12" i="2" s="1"/>
  <c r="Q7" i="2"/>
  <c r="Q9" i="2"/>
  <c r="Q12" i="2" s="1"/>
  <c r="Q13" i="2" s="1"/>
  <c r="P6" i="2"/>
  <c r="P8" i="2"/>
  <c r="D11" i="2" l="1"/>
  <c r="D19" i="2"/>
  <c r="D27" i="2"/>
  <c r="D35" i="2"/>
  <c r="D43" i="2"/>
  <c r="D51" i="2"/>
  <c r="D59" i="2"/>
  <c r="E59" i="2" s="1"/>
  <c r="D67" i="2"/>
  <c r="D75" i="2"/>
  <c r="D83" i="2"/>
  <c r="D91" i="2"/>
  <c r="D99" i="2"/>
  <c r="D107" i="2"/>
  <c r="D115" i="2"/>
  <c r="D123" i="2"/>
  <c r="E123" i="2" s="1"/>
  <c r="D131" i="2"/>
  <c r="D139" i="2"/>
  <c r="D147" i="2"/>
  <c r="D155" i="2"/>
  <c r="D163" i="2"/>
  <c r="D171" i="2"/>
  <c r="D179" i="2"/>
  <c r="D187" i="2"/>
  <c r="E187" i="2" s="1"/>
  <c r="D195" i="2"/>
  <c r="D203" i="2"/>
  <c r="D211" i="2"/>
  <c r="D219" i="2"/>
  <c r="D227" i="2"/>
  <c r="D235" i="2"/>
  <c r="D243" i="2"/>
  <c r="D251" i="2"/>
  <c r="E251" i="2" s="1"/>
  <c r="D259" i="2"/>
  <c r="D12" i="2"/>
  <c r="D20" i="2"/>
  <c r="D28" i="2"/>
  <c r="D36" i="2"/>
  <c r="D44" i="2"/>
  <c r="D52" i="2"/>
  <c r="D60" i="2"/>
  <c r="D68" i="2"/>
  <c r="D76" i="2"/>
  <c r="D84" i="2"/>
  <c r="D92" i="2"/>
  <c r="D100" i="2"/>
  <c r="D108" i="2"/>
  <c r="D116" i="2"/>
  <c r="D124" i="2"/>
  <c r="E124" i="2" s="1"/>
  <c r="D132" i="2"/>
  <c r="D140" i="2"/>
  <c r="D148" i="2"/>
  <c r="D156" i="2"/>
  <c r="D164" i="2"/>
  <c r="D172" i="2"/>
  <c r="D180" i="2"/>
  <c r="D188" i="2"/>
  <c r="E188" i="2" s="1"/>
  <c r="D196" i="2"/>
  <c r="D204" i="2"/>
  <c r="D212" i="2"/>
  <c r="D220" i="2"/>
  <c r="D228" i="2"/>
  <c r="D236" i="2"/>
  <c r="D244" i="2"/>
  <c r="D252" i="2"/>
  <c r="E252" i="2" s="1"/>
  <c r="D260" i="2"/>
  <c r="D13" i="2"/>
  <c r="D21" i="2"/>
  <c r="D29" i="2"/>
  <c r="D37" i="2"/>
  <c r="D45" i="2"/>
  <c r="D53" i="2"/>
  <c r="D61" i="2"/>
  <c r="E61" i="2" s="1"/>
  <c r="D69" i="2"/>
  <c r="D77" i="2"/>
  <c r="D85" i="2"/>
  <c r="D93" i="2"/>
  <c r="D101" i="2"/>
  <c r="D109" i="2"/>
  <c r="D117" i="2"/>
  <c r="D125" i="2"/>
  <c r="E125" i="2" s="1"/>
  <c r="D133" i="2"/>
  <c r="D141" i="2"/>
  <c r="D149" i="2"/>
  <c r="D157" i="2"/>
  <c r="D165" i="2"/>
  <c r="D173" i="2"/>
  <c r="D181" i="2"/>
  <c r="D189" i="2"/>
  <c r="E189" i="2" s="1"/>
  <c r="D197" i="2"/>
  <c r="D205" i="2"/>
  <c r="D213" i="2"/>
  <c r="D221" i="2"/>
  <c r="D229" i="2"/>
  <c r="D237" i="2"/>
  <c r="D245" i="2"/>
  <c r="D253" i="2"/>
  <c r="E253" i="2" s="1"/>
  <c r="D261" i="2"/>
  <c r="D146" i="2"/>
  <c r="D178" i="2"/>
  <c r="D194" i="2"/>
  <c r="D210" i="2"/>
  <c r="D226" i="2"/>
  <c r="D242" i="2"/>
  <c r="D258" i="2"/>
  <c r="E258" i="2" s="1"/>
  <c r="D14" i="2"/>
  <c r="D22" i="2"/>
  <c r="D30" i="2"/>
  <c r="D38" i="2"/>
  <c r="D46" i="2"/>
  <c r="D54" i="2"/>
  <c r="D62" i="2"/>
  <c r="D70" i="2"/>
  <c r="D78" i="2"/>
  <c r="D86" i="2"/>
  <c r="D94" i="2"/>
  <c r="D102" i="2"/>
  <c r="D110" i="2"/>
  <c r="D118" i="2"/>
  <c r="D126" i="2"/>
  <c r="D134" i="2"/>
  <c r="E134" i="2" s="1"/>
  <c r="D142" i="2"/>
  <c r="D150" i="2"/>
  <c r="D158" i="2"/>
  <c r="D166" i="2"/>
  <c r="D174" i="2"/>
  <c r="D182" i="2"/>
  <c r="D190" i="2"/>
  <c r="D198" i="2"/>
  <c r="E198" i="2" s="1"/>
  <c r="D206" i="2"/>
  <c r="D214" i="2"/>
  <c r="D222" i="2"/>
  <c r="D230" i="2"/>
  <c r="D238" i="2"/>
  <c r="D246" i="2"/>
  <c r="D254" i="2"/>
  <c r="D10" i="2"/>
  <c r="E10" i="2" s="1"/>
  <c r="D15" i="2"/>
  <c r="D23" i="2"/>
  <c r="D31" i="2"/>
  <c r="D39" i="2"/>
  <c r="D47" i="2"/>
  <c r="D55" i="2"/>
  <c r="D63" i="2"/>
  <c r="D71" i="2"/>
  <c r="E71" i="2" s="1"/>
  <c r="D79" i="2"/>
  <c r="D87" i="2"/>
  <c r="D95" i="2"/>
  <c r="D103" i="2"/>
  <c r="D111" i="2"/>
  <c r="D119" i="2"/>
  <c r="D127" i="2"/>
  <c r="D135" i="2"/>
  <c r="E135" i="2" s="1"/>
  <c r="D143" i="2"/>
  <c r="D151" i="2"/>
  <c r="D159" i="2"/>
  <c r="D167" i="2"/>
  <c r="D175" i="2"/>
  <c r="D183" i="2"/>
  <c r="D191" i="2"/>
  <c r="D199" i="2"/>
  <c r="D207" i="2"/>
  <c r="D215" i="2"/>
  <c r="D223" i="2"/>
  <c r="D231" i="2"/>
  <c r="D239" i="2"/>
  <c r="D247" i="2"/>
  <c r="D255" i="2"/>
  <c r="D16" i="2"/>
  <c r="E16" i="2" s="1"/>
  <c r="D24" i="2"/>
  <c r="D32" i="2"/>
  <c r="D40" i="2"/>
  <c r="D48" i="2"/>
  <c r="D56" i="2"/>
  <c r="D64" i="2"/>
  <c r="D72" i="2"/>
  <c r="D80" i="2"/>
  <c r="E80" i="2" s="1"/>
  <c r="D88" i="2"/>
  <c r="D96" i="2"/>
  <c r="D104" i="2"/>
  <c r="D112" i="2"/>
  <c r="D120" i="2"/>
  <c r="D128" i="2"/>
  <c r="D136" i="2"/>
  <c r="D144" i="2"/>
  <c r="E144" i="2" s="1"/>
  <c r="D152" i="2"/>
  <c r="D160" i="2"/>
  <c r="D168" i="2"/>
  <c r="D176" i="2"/>
  <c r="D184" i="2"/>
  <c r="D192" i="2"/>
  <c r="D200" i="2"/>
  <c r="D208" i="2"/>
  <c r="E208" i="2" s="1"/>
  <c r="D216" i="2"/>
  <c r="D224" i="2"/>
  <c r="D232" i="2"/>
  <c r="D240" i="2"/>
  <c r="D248" i="2"/>
  <c r="D256" i="2"/>
  <c r="D18" i="2"/>
  <c r="D26" i="2"/>
  <c r="E26" i="2" s="1"/>
  <c r="D34" i="2"/>
  <c r="D42" i="2"/>
  <c r="D50" i="2"/>
  <c r="D58" i="2"/>
  <c r="D66" i="2"/>
  <c r="D74" i="2"/>
  <c r="D82" i="2"/>
  <c r="D90" i="2"/>
  <c r="E90" i="2" s="1"/>
  <c r="D98" i="2"/>
  <c r="D106" i="2"/>
  <c r="D114" i="2"/>
  <c r="D122" i="2"/>
  <c r="D130" i="2"/>
  <c r="D138" i="2"/>
  <c r="D162" i="2"/>
  <c r="D170" i="2"/>
  <c r="D186" i="2"/>
  <c r="D202" i="2"/>
  <c r="D234" i="2"/>
  <c r="D17" i="2"/>
  <c r="D25" i="2"/>
  <c r="D33" i="2"/>
  <c r="D41" i="2"/>
  <c r="D49" i="2"/>
  <c r="E49" i="2" s="1"/>
  <c r="D57" i="2"/>
  <c r="E57" i="2" s="1"/>
  <c r="D65" i="2"/>
  <c r="D73" i="2"/>
  <c r="D81" i="2"/>
  <c r="D89" i="2"/>
  <c r="D97" i="2"/>
  <c r="D105" i="2"/>
  <c r="D113" i="2"/>
  <c r="E113" i="2" s="1"/>
  <c r="D121" i="2"/>
  <c r="D129" i="2"/>
  <c r="D137" i="2"/>
  <c r="D145" i="2"/>
  <c r="D153" i="2"/>
  <c r="D161" i="2"/>
  <c r="D169" i="2"/>
  <c r="D177" i="2"/>
  <c r="E177" i="2" s="1"/>
  <c r="D185" i="2"/>
  <c r="D193" i="2"/>
  <c r="D201" i="2"/>
  <c r="D209" i="2"/>
  <c r="D217" i="2"/>
  <c r="D225" i="2"/>
  <c r="D233" i="2"/>
  <c r="D241" i="2"/>
  <c r="D249" i="2"/>
  <c r="D257" i="2"/>
  <c r="D154" i="2"/>
  <c r="D218" i="2"/>
  <c r="D250" i="2"/>
  <c r="S13" i="2"/>
  <c r="I8" i="6"/>
  <c r="Q13" i="3"/>
  <c r="S12" i="3"/>
  <c r="S13" i="3"/>
  <c r="E11" i="3"/>
  <c r="F11" i="3" s="1"/>
  <c r="E15" i="3"/>
  <c r="F15" i="3" s="1"/>
  <c r="E19" i="3"/>
  <c r="F19" i="3" s="1"/>
  <c r="E23" i="3"/>
  <c r="F23" i="3" s="1"/>
  <c r="E27" i="3"/>
  <c r="F27" i="3" s="1"/>
  <c r="E31" i="3"/>
  <c r="F31" i="3" s="1"/>
  <c r="E35" i="3"/>
  <c r="F35" i="3" s="1"/>
  <c r="E39" i="3"/>
  <c r="F39" i="3" s="1"/>
  <c r="E43" i="3"/>
  <c r="F43" i="3" s="1"/>
  <c r="E47" i="3"/>
  <c r="F47" i="3" s="1"/>
  <c r="E51" i="3"/>
  <c r="F51" i="3" s="1"/>
  <c r="E55" i="3"/>
  <c r="F55" i="3" s="1"/>
  <c r="E59" i="3"/>
  <c r="F59" i="3" s="1"/>
  <c r="E63" i="3"/>
  <c r="F63" i="3" s="1"/>
  <c r="E67" i="3"/>
  <c r="F67" i="3" s="1"/>
  <c r="E71" i="3"/>
  <c r="F71" i="3" s="1"/>
  <c r="E75" i="3"/>
  <c r="F75" i="3" s="1"/>
  <c r="E79" i="3"/>
  <c r="F79" i="3" s="1"/>
  <c r="E83" i="3"/>
  <c r="F83" i="3" s="1"/>
  <c r="E87" i="3"/>
  <c r="F87" i="3" s="1"/>
  <c r="E91" i="3"/>
  <c r="F91" i="3" s="1"/>
  <c r="E95" i="3"/>
  <c r="E99" i="3"/>
  <c r="F99" i="3" s="1"/>
  <c r="E103" i="3"/>
  <c r="F103" i="3" s="1"/>
  <c r="E107" i="3"/>
  <c r="F107" i="3" s="1"/>
  <c r="E111" i="3"/>
  <c r="F111" i="3" s="1"/>
  <c r="E115" i="3"/>
  <c r="F115" i="3" s="1"/>
  <c r="E119" i="3"/>
  <c r="F119" i="3" s="1"/>
  <c r="E123" i="3"/>
  <c r="F123" i="3" s="1"/>
  <c r="E127" i="3"/>
  <c r="E131" i="3"/>
  <c r="F131" i="3" s="1"/>
  <c r="E135" i="3"/>
  <c r="F135" i="3" s="1"/>
  <c r="E139" i="3"/>
  <c r="F139" i="3" s="1"/>
  <c r="E143" i="3"/>
  <c r="F143" i="3" s="1"/>
  <c r="E147" i="3"/>
  <c r="F147" i="3" s="1"/>
  <c r="E151" i="3"/>
  <c r="E155" i="3"/>
  <c r="F155" i="3" s="1"/>
  <c r="E159" i="3"/>
  <c r="E163" i="3"/>
  <c r="F163" i="3" s="1"/>
  <c r="E167" i="3"/>
  <c r="F167" i="3" s="1"/>
  <c r="E171" i="3"/>
  <c r="F171" i="3" s="1"/>
  <c r="E175" i="3"/>
  <c r="F175" i="3" s="1"/>
  <c r="E179" i="3"/>
  <c r="F179" i="3" s="1"/>
  <c r="E183" i="3"/>
  <c r="F183" i="3" s="1"/>
  <c r="E187" i="3"/>
  <c r="F187" i="3" s="1"/>
  <c r="E191" i="3"/>
  <c r="E195" i="3"/>
  <c r="F195" i="3" s="1"/>
  <c r="E199" i="3"/>
  <c r="E203" i="3"/>
  <c r="F203" i="3" s="1"/>
  <c r="E207" i="3"/>
  <c r="F207" i="3" s="1"/>
  <c r="E211" i="3"/>
  <c r="F211" i="3" s="1"/>
  <c r="E215" i="3"/>
  <c r="F215" i="3" s="1"/>
  <c r="E219" i="3"/>
  <c r="F219" i="3" s="1"/>
  <c r="E223" i="3"/>
  <c r="E227" i="3"/>
  <c r="F227" i="3" s="1"/>
  <c r="E231" i="3"/>
  <c r="F231" i="3" s="1"/>
  <c r="E235" i="3"/>
  <c r="F235" i="3" s="1"/>
  <c r="E239" i="3"/>
  <c r="F239" i="3" s="1"/>
  <c r="E243" i="3"/>
  <c r="F243" i="3" s="1"/>
  <c r="E247" i="3"/>
  <c r="F247" i="3" s="1"/>
  <c r="E251" i="3"/>
  <c r="F251" i="3" s="1"/>
  <c r="E255" i="3"/>
  <c r="E259" i="3"/>
  <c r="F259" i="3" s="1"/>
  <c r="E13" i="3"/>
  <c r="F13" i="3" s="1"/>
  <c r="E17" i="3"/>
  <c r="F17" i="3" s="1"/>
  <c r="E21" i="3"/>
  <c r="F21" i="3" s="1"/>
  <c r="E25" i="3"/>
  <c r="E29" i="3"/>
  <c r="F29" i="3" s="1"/>
  <c r="E33" i="3"/>
  <c r="F33" i="3" s="1"/>
  <c r="E37" i="3"/>
  <c r="F37" i="3" s="1"/>
  <c r="E41" i="3"/>
  <c r="E45" i="3"/>
  <c r="F45" i="3" s="1"/>
  <c r="E49" i="3"/>
  <c r="E53" i="3"/>
  <c r="F53" i="3" s="1"/>
  <c r="E57" i="3"/>
  <c r="E61" i="3"/>
  <c r="F61" i="3" s="1"/>
  <c r="E65" i="3"/>
  <c r="F65" i="3" s="1"/>
  <c r="E69" i="3"/>
  <c r="F69" i="3" s="1"/>
  <c r="E73" i="3"/>
  <c r="E77" i="3"/>
  <c r="F77" i="3" s="1"/>
  <c r="E81" i="3"/>
  <c r="F81" i="3" s="1"/>
  <c r="E85" i="3"/>
  <c r="F85" i="3" s="1"/>
  <c r="E89" i="3"/>
  <c r="E93" i="3"/>
  <c r="F93" i="3" s="1"/>
  <c r="E97" i="3"/>
  <c r="F97" i="3" s="1"/>
  <c r="E101" i="3"/>
  <c r="F101" i="3" s="1"/>
  <c r="E105" i="3"/>
  <c r="F105" i="3" s="1"/>
  <c r="E109" i="3"/>
  <c r="F109" i="3" s="1"/>
  <c r="E113" i="3"/>
  <c r="F113" i="3" s="1"/>
  <c r="E117" i="3"/>
  <c r="F117" i="3" s="1"/>
  <c r="E121" i="3"/>
  <c r="F121" i="3" s="1"/>
  <c r="E125" i="3"/>
  <c r="F125" i="3" s="1"/>
  <c r="E129" i="3"/>
  <c r="F129" i="3" s="1"/>
  <c r="E133" i="3"/>
  <c r="F133" i="3" s="1"/>
  <c r="E137" i="3"/>
  <c r="F137" i="3" s="1"/>
  <c r="E141" i="3"/>
  <c r="F141" i="3" s="1"/>
  <c r="E145" i="3"/>
  <c r="F145" i="3" s="1"/>
  <c r="E149" i="3"/>
  <c r="F149" i="3" s="1"/>
  <c r="E153" i="3"/>
  <c r="F153" i="3" s="1"/>
  <c r="E157" i="3"/>
  <c r="F157" i="3" s="1"/>
  <c r="E161" i="3"/>
  <c r="F161" i="3" s="1"/>
  <c r="E165" i="3"/>
  <c r="F165" i="3" s="1"/>
  <c r="E169" i="3"/>
  <c r="F169" i="3" s="1"/>
  <c r="E173" i="3"/>
  <c r="F173" i="3" s="1"/>
  <c r="E177" i="3"/>
  <c r="F177" i="3" s="1"/>
  <c r="E181" i="3"/>
  <c r="F181" i="3" s="1"/>
  <c r="E185" i="3"/>
  <c r="F185" i="3" s="1"/>
  <c r="E189" i="3"/>
  <c r="F189" i="3" s="1"/>
  <c r="E193" i="3"/>
  <c r="F193" i="3" s="1"/>
  <c r="E197" i="3"/>
  <c r="F197" i="3" s="1"/>
  <c r="E201" i="3"/>
  <c r="F201" i="3" s="1"/>
  <c r="E205" i="3"/>
  <c r="F205" i="3" s="1"/>
  <c r="E209" i="3"/>
  <c r="F209" i="3" s="1"/>
  <c r="E213" i="3"/>
  <c r="F213" i="3" s="1"/>
  <c r="E217" i="3"/>
  <c r="F217" i="3" s="1"/>
  <c r="E221" i="3"/>
  <c r="F221" i="3" s="1"/>
  <c r="E225" i="3"/>
  <c r="F225" i="3" s="1"/>
  <c r="E229" i="3"/>
  <c r="F229" i="3" s="1"/>
  <c r="E233" i="3"/>
  <c r="F233" i="3" s="1"/>
  <c r="E237" i="3"/>
  <c r="F237" i="3" s="1"/>
  <c r="E241" i="3"/>
  <c r="F241" i="3" s="1"/>
  <c r="E245" i="3"/>
  <c r="F245" i="3" s="1"/>
  <c r="E249" i="3"/>
  <c r="F249" i="3" s="1"/>
  <c r="E253" i="3"/>
  <c r="F253" i="3" s="1"/>
  <c r="E257" i="3"/>
  <c r="F257" i="3" s="1"/>
  <c r="E261" i="3"/>
  <c r="F261" i="3" s="1"/>
  <c r="E14" i="3"/>
  <c r="E18" i="3"/>
  <c r="F18" i="3" s="1"/>
  <c r="E22" i="3"/>
  <c r="F22" i="3" s="1"/>
  <c r="E26" i="3"/>
  <c r="F26" i="3" s="1"/>
  <c r="E30" i="3"/>
  <c r="E34" i="3"/>
  <c r="F34" i="3" s="1"/>
  <c r="E38" i="3"/>
  <c r="F38" i="3" s="1"/>
  <c r="E42" i="3"/>
  <c r="F42" i="3" s="1"/>
  <c r="E46" i="3"/>
  <c r="E50" i="3"/>
  <c r="F50" i="3" s="1"/>
  <c r="E54" i="3"/>
  <c r="F54" i="3" s="1"/>
  <c r="E58" i="3"/>
  <c r="F58" i="3" s="1"/>
  <c r="E62" i="3"/>
  <c r="F62" i="3" s="1"/>
  <c r="E66" i="3"/>
  <c r="F66" i="3" s="1"/>
  <c r="E70" i="3"/>
  <c r="F70" i="3" s="1"/>
  <c r="E74" i="3"/>
  <c r="F74" i="3" s="1"/>
  <c r="E78" i="3"/>
  <c r="F78" i="3" s="1"/>
  <c r="E82" i="3"/>
  <c r="F82" i="3" s="1"/>
  <c r="E86" i="3"/>
  <c r="F86" i="3" s="1"/>
  <c r="E90" i="3"/>
  <c r="F90" i="3" s="1"/>
  <c r="E24" i="3"/>
  <c r="E40" i="3"/>
  <c r="F40" i="3" s="1"/>
  <c r="E56" i="3"/>
  <c r="F56" i="3" s="1"/>
  <c r="E72" i="3"/>
  <c r="E88" i="3"/>
  <c r="E98" i="3"/>
  <c r="E106" i="3"/>
  <c r="F106" i="3" s="1"/>
  <c r="E114" i="3"/>
  <c r="F114" i="3" s="1"/>
  <c r="E122" i="3"/>
  <c r="F122" i="3" s="1"/>
  <c r="E130" i="3"/>
  <c r="F130" i="3" s="1"/>
  <c r="E138" i="3"/>
  <c r="F138" i="3" s="1"/>
  <c r="E146" i="3"/>
  <c r="F146" i="3" s="1"/>
  <c r="E154" i="3"/>
  <c r="F154" i="3" s="1"/>
  <c r="E162" i="3"/>
  <c r="F162" i="3" s="1"/>
  <c r="E170" i="3"/>
  <c r="F170" i="3" s="1"/>
  <c r="E178" i="3"/>
  <c r="F178" i="3" s="1"/>
  <c r="E186" i="3"/>
  <c r="F186" i="3" s="1"/>
  <c r="E194" i="3"/>
  <c r="F194" i="3" s="1"/>
  <c r="E202" i="3"/>
  <c r="F202" i="3" s="1"/>
  <c r="E210" i="3"/>
  <c r="F210" i="3" s="1"/>
  <c r="E218" i="3"/>
  <c r="F218" i="3" s="1"/>
  <c r="E226" i="3"/>
  <c r="F226" i="3" s="1"/>
  <c r="E234" i="3"/>
  <c r="F234" i="3" s="1"/>
  <c r="E242" i="3"/>
  <c r="F242" i="3" s="1"/>
  <c r="E250" i="3"/>
  <c r="F250" i="3" s="1"/>
  <c r="E258" i="3"/>
  <c r="E16" i="3"/>
  <c r="F16" i="3" s="1"/>
  <c r="E32" i="3"/>
  <c r="F32" i="3" s="1"/>
  <c r="E48" i="3"/>
  <c r="F48" i="3" s="1"/>
  <c r="E64" i="3"/>
  <c r="E80" i="3"/>
  <c r="F80" i="3" s="1"/>
  <c r="E94" i="3"/>
  <c r="F94" i="3" s="1"/>
  <c r="E102" i="3"/>
  <c r="F102" i="3" s="1"/>
  <c r="E110" i="3"/>
  <c r="F110" i="3" s="1"/>
  <c r="E118" i="3"/>
  <c r="F118" i="3" s="1"/>
  <c r="E126" i="3"/>
  <c r="E134" i="3"/>
  <c r="F134" i="3" s="1"/>
  <c r="E142" i="3"/>
  <c r="F142" i="3" s="1"/>
  <c r="E150" i="3"/>
  <c r="F150" i="3" s="1"/>
  <c r="E158" i="3"/>
  <c r="F158" i="3" s="1"/>
  <c r="E166" i="3"/>
  <c r="F166" i="3" s="1"/>
  <c r="E174" i="3"/>
  <c r="F174" i="3" s="1"/>
  <c r="E182" i="3"/>
  <c r="F182" i="3" s="1"/>
  <c r="E190" i="3"/>
  <c r="F190" i="3" s="1"/>
  <c r="E198" i="3"/>
  <c r="F198" i="3" s="1"/>
  <c r="E206" i="3"/>
  <c r="F206" i="3" s="1"/>
  <c r="E214" i="3"/>
  <c r="F214" i="3" s="1"/>
  <c r="E222" i="3"/>
  <c r="F222" i="3" s="1"/>
  <c r="E230" i="3"/>
  <c r="F230" i="3" s="1"/>
  <c r="E238" i="3"/>
  <c r="E246" i="3"/>
  <c r="F246" i="3" s="1"/>
  <c r="E254" i="3"/>
  <c r="E10" i="3"/>
  <c r="F10" i="3" s="1"/>
  <c r="E20" i="3"/>
  <c r="E36" i="3"/>
  <c r="F36" i="3" s="1"/>
  <c r="E52" i="3"/>
  <c r="F52" i="3" s="1"/>
  <c r="E68" i="3"/>
  <c r="E84" i="3"/>
  <c r="F84" i="3" s="1"/>
  <c r="E96" i="3"/>
  <c r="F96" i="3" s="1"/>
  <c r="E104" i="3"/>
  <c r="F104" i="3" s="1"/>
  <c r="E112" i="3"/>
  <c r="E120" i="3"/>
  <c r="F120" i="3" s="1"/>
  <c r="E128" i="3"/>
  <c r="F128" i="3" s="1"/>
  <c r="E136" i="3"/>
  <c r="F136" i="3" s="1"/>
  <c r="E144" i="3"/>
  <c r="E152" i="3"/>
  <c r="F152" i="3" s="1"/>
  <c r="E160" i="3"/>
  <c r="F160" i="3" s="1"/>
  <c r="E168" i="3"/>
  <c r="F168" i="3" s="1"/>
  <c r="E176" i="3"/>
  <c r="E184" i="3"/>
  <c r="F184" i="3" s="1"/>
  <c r="E192" i="3"/>
  <c r="F192" i="3" s="1"/>
  <c r="E200" i="3"/>
  <c r="F200" i="3" s="1"/>
  <c r="E208" i="3"/>
  <c r="E216" i="3"/>
  <c r="F216" i="3" s="1"/>
  <c r="E224" i="3"/>
  <c r="F224" i="3" s="1"/>
  <c r="E232" i="3"/>
  <c r="F232" i="3" s="1"/>
  <c r="E240" i="3"/>
  <c r="E248" i="3"/>
  <c r="F248" i="3" s="1"/>
  <c r="E256" i="3"/>
  <c r="F256" i="3" s="1"/>
  <c r="E12" i="3"/>
  <c r="F12" i="3" s="1"/>
  <c r="E28" i="3"/>
  <c r="E44" i="3"/>
  <c r="F44" i="3" s="1"/>
  <c r="E60" i="3"/>
  <c r="F60" i="3" s="1"/>
  <c r="E76" i="3"/>
  <c r="F76" i="3" s="1"/>
  <c r="E92" i="3"/>
  <c r="F92" i="3" s="1"/>
  <c r="E100" i="3"/>
  <c r="F100" i="3" s="1"/>
  <c r="E108" i="3"/>
  <c r="F108" i="3" s="1"/>
  <c r="E116" i="3"/>
  <c r="F116" i="3" s="1"/>
  <c r="E124" i="3"/>
  <c r="E132" i="3"/>
  <c r="F132" i="3" s="1"/>
  <c r="E140" i="3"/>
  <c r="F140" i="3" s="1"/>
  <c r="E148" i="3"/>
  <c r="F148" i="3" s="1"/>
  <c r="E156" i="3"/>
  <c r="E164" i="3"/>
  <c r="F164" i="3" s="1"/>
  <c r="E172" i="3"/>
  <c r="F172" i="3" s="1"/>
  <c r="E180" i="3"/>
  <c r="F180" i="3" s="1"/>
  <c r="E188" i="3"/>
  <c r="E196" i="3"/>
  <c r="E204" i="3"/>
  <c r="F204" i="3" s="1"/>
  <c r="E212" i="3"/>
  <c r="F212" i="3" s="1"/>
  <c r="E220" i="3"/>
  <c r="F220" i="3" s="1"/>
  <c r="E228" i="3"/>
  <c r="F228" i="3" s="1"/>
  <c r="E236" i="3"/>
  <c r="E244" i="3"/>
  <c r="F244" i="3" s="1"/>
  <c r="E252" i="3"/>
  <c r="E260" i="3"/>
  <c r="F260" i="3" s="1"/>
  <c r="F236" i="3"/>
  <c r="F68" i="3"/>
  <c r="F28" i="3"/>
  <c r="F20" i="3"/>
  <c r="F254" i="3"/>
  <c r="F126" i="3"/>
  <c r="F64" i="3"/>
  <c r="F49" i="3"/>
  <c r="F41" i="3"/>
  <c r="F25" i="3"/>
  <c r="F252" i="3"/>
  <c r="F188" i="3"/>
  <c r="F156" i="3"/>
  <c r="F124" i="3"/>
  <c r="F238" i="3"/>
  <c r="F88" i="3"/>
  <c r="F72" i="3"/>
  <c r="F46" i="3"/>
  <c r="F30" i="3"/>
  <c r="F14" i="3"/>
  <c r="F196" i="3"/>
  <c r="F24" i="3"/>
  <c r="F98" i="3"/>
  <c r="F258" i="3"/>
  <c r="F57" i="3"/>
  <c r="F73" i="3"/>
  <c r="F89" i="3"/>
  <c r="F112" i="3"/>
  <c r="F144" i="3"/>
  <c r="F176" i="3"/>
  <c r="F208" i="3"/>
  <c r="F240" i="3"/>
  <c r="F95" i="3"/>
  <c r="F127" i="3"/>
  <c r="F151" i="3"/>
  <c r="F159" i="3"/>
  <c r="F191" i="3"/>
  <c r="F199" i="3"/>
  <c r="F223" i="3"/>
  <c r="F255" i="3"/>
  <c r="E33" i="2"/>
  <c r="E98" i="2"/>
  <c r="E81" i="2"/>
  <c r="E73" i="2"/>
  <c r="E65" i="2"/>
  <c r="E41" i="2"/>
  <c r="E85" i="2"/>
  <c r="E77" i="2"/>
  <c r="E69" i="2"/>
  <c r="E53" i="2"/>
  <c r="E45" i="2"/>
  <c r="E37" i="2"/>
  <c r="E32" i="2"/>
  <c r="E28" i="2"/>
  <c r="E24" i="2"/>
  <c r="E20" i="2"/>
  <c r="E12" i="2"/>
  <c r="E106" i="2"/>
  <c r="E18" i="2"/>
  <c r="E34" i="2"/>
  <c r="E42" i="2"/>
  <c r="E50" i="2"/>
  <c r="E58" i="2"/>
  <c r="E66" i="2"/>
  <c r="E74" i="2"/>
  <c r="E82" i="2"/>
  <c r="E102" i="2"/>
  <c r="E13" i="2"/>
  <c r="E29" i="2"/>
  <c r="E261" i="2"/>
  <c r="E256" i="2"/>
  <c r="E240" i="2"/>
  <c r="E224" i="2"/>
  <c r="E192" i="2"/>
  <c r="E259" i="2"/>
  <c r="E175" i="2"/>
  <c r="E159" i="2"/>
  <c r="E143" i="2"/>
  <c r="E127" i="2"/>
  <c r="E111" i="2"/>
  <c r="E95" i="2"/>
  <c r="E254" i="2"/>
  <c r="E238" i="2"/>
  <c r="E222" i="2"/>
  <c r="E206" i="2"/>
  <c r="E190" i="2"/>
  <c r="E247" i="2"/>
  <c r="E215" i="2"/>
  <c r="E162" i="2"/>
  <c r="E130" i="2"/>
  <c r="E120" i="2"/>
  <c r="E233" i="2"/>
  <c r="E157" i="2"/>
  <c r="E47" i="2"/>
  <c r="E211" i="2"/>
  <c r="E89" i="2"/>
  <c r="E44" i="2"/>
  <c r="E68" i="2"/>
  <c r="E84" i="2"/>
  <c r="E205" i="2"/>
  <c r="E17" i="2"/>
  <c r="E257" i="2"/>
  <c r="E236" i="2"/>
  <c r="E204" i="2"/>
  <c r="E255" i="2"/>
  <c r="E155" i="2"/>
  <c r="E14" i="2"/>
  <c r="E30" i="2"/>
  <c r="E40" i="2"/>
  <c r="E48" i="2"/>
  <c r="E56" i="2"/>
  <c r="E64" i="2"/>
  <c r="E72" i="2"/>
  <c r="E94" i="2"/>
  <c r="E237" i="2"/>
  <c r="E25" i="2"/>
  <c r="E260" i="2"/>
  <c r="E244" i="2"/>
  <c r="E228" i="2"/>
  <c r="E212" i="2"/>
  <c r="E196" i="2"/>
  <c r="E180" i="2"/>
  <c r="E176" i="2"/>
  <c r="E163" i="2"/>
  <c r="E147" i="2"/>
  <c r="E131" i="2"/>
  <c r="E115" i="2"/>
  <c r="E99" i="2"/>
  <c r="E242" i="2"/>
  <c r="E226" i="2"/>
  <c r="E210" i="2"/>
  <c r="E194" i="2"/>
  <c r="E178" i="2"/>
  <c r="E223" i="2"/>
  <c r="E191" i="2"/>
  <c r="E166" i="2"/>
  <c r="E150" i="2"/>
  <c r="E126" i="2"/>
  <c r="E121" i="2"/>
  <c r="E116" i="2"/>
  <c r="E110" i="2"/>
  <c r="E241" i="2"/>
  <c r="E209" i="2"/>
  <c r="E161" i="2"/>
  <c r="E145" i="2"/>
  <c r="E83" i="2"/>
  <c r="E67" i="2"/>
  <c r="E51" i="2"/>
  <c r="E35" i="2"/>
  <c r="E19" i="2"/>
  <c r="E227" i="2"/>
  <c r="E245" i="2"/>
  <c r="E181" i="2"/>
  <c r="E92" i="2"/>
  <c r="E203" i="2"/>
  <c r="E164" i="2"/>
  <c r="E148" i="2"/>
  <c r="E132" i="2"/>
  <c r="E93" i="2"/>
  <c r="E183" i="2"/>
  <c r="E146" i="2"/>
  <c r="E114" i="2"/>
  <c r="E109" i="2"/>
  <c r="E201" i="2"/>
  <c r="E173" i="2"/>
  <c r="E141" i="2"/>
  <c r="E79" i="2"/>
  <c r="E63" i="2"/>
  <c r="E31" i="2"/>
  <c r="E15" i="2"/>
  <c r="E229" i="2"/>
  <c r="E104" i="2"/>
  <c r="E88" i="2"/>
  <c r="E160" i="2"/>
  <c r="E105" i="2"/>
  <c r="E22" i="2"/>
  <c r="E36" i="2"/>
  <c r="E52" i="2"/>
  <c r="E60" i="2"/>
  <c r="E76" i="2"/>
  <c r="E220" i="2"/>
  <c r="E171" i="2"/>
  <c r="E139" i="2"/>
  <c r="E38" i="2"/>
  <c r="E70" i="2"/>
  <c r="E248" i="2"/>
  <c r="E184" i="2"/>
  <c r="E91" i="2"/>
  <c r="E234" i="2"/>
  <c r="E202" i="2"/>
  <c r="E239" i="2"/>
  <c r="E174" i="2"/>
  <c r="E142" i="2"/>
  <c r="E225" i="2"/>
  <c r="E169" i="2"/>
  <c r="E137" i="2"/>
  <c r="E27" i="2"/>
  <c r="E195" i="2"/>
  <c r="E100" i="2"/>
  <c r="E172" i="2"/>
  <c r="E140" i="2"/>
  <c r="E216" i="2"/>
  <c r="E250" i="2"/>
  <c r="E186" i="2"/>
  <c r="E158" i="2"/>
  <c r="E118" i="2"/>
  <c r="E193" i="2"/>
  <c r="E75" i="2"/>
  <c r="E11" i="2"/>
  <c r="E235" i="2"/>
  <c r="E101" i="2"/>
  <c r="E151" i="2"/>
  <c r="E214" i="2"/>
  <c r="E199" i="2"/>
  <c r="E128" i="2"/>
  <c r="E249" i="2"/>
  <c r="E149" i="2"/>
  <c r="E39" i="2"/>
  <c r="E197" i="2"/>
  <c r="E152" i="2"/>
  <c r="E46" i="2"/>
  <c r="E78" i="2"/>
  <c r="E232" i="2"/>
  <c r="E119" i="2"/>
  <c r="E87" i="2"/>
  <c r="E230" i="2"/>
  <c r="E231" i="2"/>
  <c r="E170" i="2"/>
  <c r="E138" i="2"/>
  <c r="E122" i="2"/>
  <c r="E112" i="2"/>
  <c r="E217" i="2"/>
  <c r="E165" i="2"/>
  <c r="E133" i="2"/>
  <c r="E55" i="2"/>
  <c r="E23" i="2"/>
  <c r="E179" i="2"/>
  <c r="E96" i="2"/>
  <c r="E168" i="2"/>
  <c r="E136" i="2"/>
  <c r="E54" i="2"/>
  <c r="E86" i="2"/>
  <c r="E221" i="2"/>
  <c r="E167" i="2"/>
  <c r="E107" i="2"/>
  <c r="E218" i="2"/>
  <c r="E207" i="2"/>
  <c r="E129" i="2"/>
  <c r="E108" i="2"/>
  <c r="E153" i="2"/>
  <c r="E43" i="2"/>
  <c r="E213" i="2"/>
  <c r="E156" i="2"/>
  <c r="E62" i="2"/>
  <c r="E21" i="2"/>
  <c r="E200" i="2"/>
  <c r="E103" i="2"/>
  <c r="E246" i="2"/>
  <c r="E182" i="2"/>
  <c r="E154" i="2"/>
  <c r="E117" i="2"/>
  <c r="E185" i="2"/>
  <c r="E243" i="2"/>
  <c r="E219" i="2"/>
  <c r="E97" i="2"/>
  <c r="T11" i="1" l="1"/>
  <c r="U11" i="1"/>
  <c r="V11" i="1"/>
  <c r="W11" i="1"/>
  <c r="X11" i="1"/>
  <c r="Y11" i="1"/>
  <c r="Z11" i="1"/>
  <c r="AA11" i="1"/>
  <c r="AB11" i="1"/>
  <c r="AC11" i="1"/>
  <c r="AD11" i="1"/>
  <c r="AE11" i="1"/>
  <c r="AF11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S22" i="1"/>
  <c r="S21" i="1"/>
  <c r="S20" i="1"/>
  <c r="S19" i="1"/>
  <c r="S18" i="1"/>
  <c r="S17" i="1"/>
  <c r="S16" i="1"/>
  <c r="S15" i="1"/>
  <c r="S14" i="1"/>
  <c r="S13" i="1"/>
  <c r="S12" i="1"/>
  <c r="S11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S10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S9" i="1"/>
</calcChain>
</file>

<file path=xl/sharedStrings.xml><?xml version="1.0" encoding="utf-8"?>
<sst xmlns="http://schemas.openxmlformats.org/spreadsheetml/2006/main" count="303" uniqueCount="105">
  <si>
    <t>Density</t>
  </si>
  <si>
    <t>%Body Fat</t>
  </si>
  <si>
    <t>Age</t>
  </si>
  <si>
    <t>Weight</t>
  </si>
  <si>
    <t>Height</t>
  </si>
  <si>
    <t>Neck</t>
  </si>
  <si>
    <t>Chest</t>
  </si>
  <si>
    <t>Abdomen</t>
  </si>
  <si>
    <t>Hip</t>
  </si>
  <si>
    <t>Thigh</t>
  </si>
  <si>
    <t>Knee</t>
  </si>
  <si>
    <t>Ankle</t>
  </si>
  <si>
    <t>Biceps</t>
  </si>
  <si>
    <t>Forearm</t>
  </si>
  <si>
    <t>Wrist</t>
  </si>
  <si>
    <t>Accurate measurement of body fat is inconvenient/costly and it is desirable to have easy methods of estimating body fat that are not inconvenient/costly.</t>
  </si>
  <si>
    <t>http://lib.stat.cmu.edu/datasets/bodyfat</t>
  </si>
  <si>
    <t>The dataset lists estimates of the percentage of body fat determined by underwater weighing and various body circumference measurements for 252 men.</t>
  </si>
  <si>
    <t>Y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</si>
  <si>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</si>
  <si>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</si>
  <si>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</si>
  <si>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</si>
  <si>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</si>
  <si>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</si>
  <si>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</si>
  <si>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</si>
  <si>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</si>
  <si>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</si>
  <si>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</si>
  <si>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</si>
  <si>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</si>
  <si>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Correlation Matrix</t>
  </si>
  <si>
    <t>Y = Percent Body Fat</t>
  </si>
  <si>
    <t>X = Abdomen circumference (cm)</t>
  </si>
  <si>
    <t>n =</t>
  </si>
  <si>
    <t>LINEST</t>
  </si>
  <si>
    <t>Legend</t>
  </si>
  <si>
    <t xml:space="preserve">covariance = </t>
  </si>
  <si>
    <t>b1</t>
  </si>
  <si>
    <t>b0</t>
  </si>
  <si>
    <t>mean =</t>
  </si>
  <si>
    <t>se-b1</t>
  </si>
  <si>
    <t>se-b0</t>
  </si>
  <si>
    <t>Std Dev =</t>
  </si>
  <si>
    <t>R2</t>
  </si>
  <si>
    <t>sey</t>
  </si>
  <si>
    <t>Subject</t>
  </si>
  <si>
    <t>Y-hat</t>
  </si>
  <si>
    <t>residual</t>
  </si>
  <si>
    <t>F-overall</t>
  </si>
  <si>
    <t>df</t>
  </si>
  <si>
    <t>ssreg</t>
  </si>
  <si>
    <t>ssresid</t>
  </si>
  <si>
    <t>b2</t>
  </si>
  <si>
    <t>se-b2</t>
  </si>
  <si>
    <t>X1 = Abdomen circumference (cm)</t>
  </si>
  <si>
    <t>X2 = Weight (pounds)</t>
  </si>
  <si>
    <t>p =</t>
  </si>
  <si>
    <t>AIC =</t>
  </si>
  <si>
    <t>Adjsuted R2 =</t>
  </si>
  <si>
    <t>SBC =</t>
  </si>
  <si>
    <t>bk</t>
  </si>
  <si>
    <t>se-bk</t>
  </si>
  <si>
    <t>Interc.</t>
  </si>
  <si>
    <t>X = Abdomen circumference (cm) - the highest correlation with y</t>
  </si>
  <si>
    <t>Pick Height as the second regressor since it has lowest correlation with Abdomen</t>
  </si>
  <si>
    <t>It does reduce the AIC and SBC.</t>
  </si>
  <si>
    <t>Pick Chest as the second regressor since it has second highest correlation with Y</t>
  </si>
  <si>
    <t xml:space="preserve">Problem:  it is highly correlated with Abdomen. </t>
  </si>
  <si>
    <t xml:space="preserve"> It doesn't improve the fit as much as Height.</t>
  </si>
  <si>
    <t xml:space="preserve">It is more correlated with Y and less highly correlated with Abdomen. </t>
  </si>
  <si>
    <t>Pick Weight as the second regressor since it makes sense physically.</t>
  </si>
  <si>
    <t>This comprimise seems to work better than the other two (lowest SBC).</t>
  </si>
  <si>
    <t xml:space="preserve">Coefficient </t>
  </si>
  <si>
    <t>p-values</t>
  </si>
  <si>
    <t>Knee and Thigh have non-significant model coefficients</t>
  </si>
  <si>
    <t>VIF-knee =</t>
  </si>
  <si>
    <t>Regress Knee agains other regressors</t>
  </si>
  <si>
    <t>VIF =</t>
  </si>
  <si>
    <t>VIF - thigh =</t>
  </si>
  <si>
    <t>VIF - Hip =</t>
  </si>
  <si>
    <t>VIF - Abdomen =</t>
  </si>
  <si>
    <t>VIF - Chest =</t>
  </si>
  <si>
    <t>Most of the regressors have moderately high VIFs.</t>
  </si>
  <si>
    <t>Hip is the highest - near 10.</t>
  </si>
  <si>
    <t>Solutions</t>
  </si>
  <si>
    <t>Homework #7 – Multiple Regression</t>
  </si>
  <si>
    <t xml:space="preserve">1.  Using the Body Fat data set, you wish to create a model to predict % Body Fat using one or more of the measured patient attributes as the predictor variable(s).  </t>
  </si>
  <si>
    <t>a)</t>
  </si>
  <si>
    <t>Using the correlation matrix, pick the first variable to add to your model (the one with the highest linear correlation coefficient).  Build a model.</t>
  </si>
  <si>
    <t>b)</t>
  </si>
  <si>
    <t>Pick a second variable to add as a second regressor.  What variable did you pick and why?  Build a two-regressor model.</t>
  </si>
  <si>
    <t>c)</t>
  </si>
  <si>
    <t>Compare the two models using various appropriate measures of model goodness (likelihood ratio test, partial F-test, Bayesian information criterion).  What can you conclude?</t>
  </si>
  <si>
    <t>2.  Using the Body Fat data set, create a model to predict % Body Fat using the following regressors to first order (no interaction terms):  Chest, Abdomen, Hip, Thigh, and Knee.</t>
  </si>
  <si>
    <t>Are all the model parameters statistically significant at the 95% level (a = 0.05)?</t>
  </si>
  <si>
    <t>Calculate the variance inflation factors (VIF) for each regressor in this model.  Do you detect any significant multicollinearity?</t>
  </si>
  <si>
    <t>What is the condition number for the correlation matrix of these variables?  Does this number indicate significant multicollinearity?</t>
  </si>
  <si>
    <t>a) X = Abdomen circumference (cm) - the highest correlation with y</t>
  </si>
  <si>
    <t>b) Pick Height as the second regressor since it has lowest correlation with Abdomen. Alternately, Pick Chest as the second regressor since it has second highest correlation with Y.</t>
  </si>
  <si>
    <t xml:space="preserve">b) VIF-knee = 3.36, VIF-thigh = 5.46.  Some multicollinearity, but not too high. </t>
  </si>
  <si>
    <t>a) Knee and Thigh are not significant (p-values of 0.14 and 0.11, respectively)</t>
  </si>
  <si>
    <t>c) BIC (AIC) dropped from 808 (1528.6) to 787 (1507.6) when the Height was added, but only dropped to 805 (1525.6) when Chest was added.</t>
  </si>
  <si>
    <t>c) The condition number is 63.4 (from R code), which indicates a fair amount of multicollinearity.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</si>
</sst>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3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7" fillId="0" borderId="0" xfId="1" applyFont="1" applyAlignment="1">
      <alignment horizontal="right"/>
    </xf>
    <xf numFmtId="0" fontId="7" fillId="0" borderId="0" xfId="1" applyFont="1"/>
    <xf numFmtId="0" fontId="8" fillId="0" borderId="0" xfId="0" applyFont="1" applyAlignment="1">
      <alignment horizontal="right"/>
    </xf>
    <xf numFmtId="0" fontId="5" fillId="0" borderId="0" xfId="1" applyFont="1" applyAlignment="1">
      <alignment horizontal="right"/>
    </xf>
    <xf numFmtId="0" fontId="9" fillId="0" borderId="0" xfId="1" applyFont="1"/>
    <xf numFmtId="0" fontId="0" fillId="2" borderId="0" xfId="0" applyFont="1" applyFill="1"/>
    <xf numFmtId="0" fontId="5" fillId="0" borderId="0" xfId="0" applyFont="1"/>
    <xf numFmtId="164" fontId="0" fillId="0" borderId="0" xfId="0" applyNumberFormat="1" applyAlignment="1">
      <alignment horizontal="center"/>
    </xf>
    <xf numFmtId="0" fontId="7" fillId="2" borderId="0" xfId="1" applyFont="1" applyFill="1"/>
    <xf numFmtId="0" fontId="0" fillId="2" borderId="0" xfId="0" applyFill="1"/>
    <xf numFmtId="0" fontId="7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34491513560804898"/>
                  <c:y val="2.8745170898581498E-2"/>
                </c:manualLayout>
              </c:layout>
              <c:numFmt formatCode="General" sourceLinked="0"/>
            </c:trendlineLbl>
          </c:trendline>
          <c:xVal>
            <c:numRef>
              <c:f>Prob1a!$B$10:$B$261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Prob1a!$C$10:$C$261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82016"/>
        <c:axId val="306582592"/>
      </c:scatterChart>
      <c:valAx>
        <c:axId val="306582016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06582592"/>
        <c:crosses val="autoZero"/>
        <c:crossBetween val="midCat"/>
      </c:valAx>
      <c:valAx>
        <c:axId val="3065825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0658201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Prob1a!$D$10:$D$261</c:f>
              <c:numCache>
                <c:formatCode>0.000000</c:formatCode>
                <c:ptCount val="252"/>
                <c:pt idx="0">
                  <c:v>14.50261858650596</c:v>
                </c:pt>
                <c:pt idx="1">
                  <c:v>13.110198963243775</c:v>
                </c:pt>
                <c:pt idx="2">
                  <c:v>16.211497215055005</c:v>
                </c:pt>
                <c:pt idx="3">
                  <c:v>15.262120199194428</c:v>
                </c:pt>
                <c:pt idx="4">
                  <c:v>23.869805142997009</c:v>
                </c:pt>
                <c:pt idx="5">
                  <c:v>20.325464283784186</c:v>
                </c:pt>
                <c:pt idx="6">
                  <c:v>17.983667644661416</c:v>
                </c:pt>
                <c:pt idx="7">
                  <c:v>16.591248021399231</c:v>
                </c:pt>
                <c:pt idx="8">
                  <c:v>12.793739957956916</c:v>
                </c:pt>
                <c:pt idx="9">
                  <c:v>16.654539822456599</c:v>
                </c:pt>
                <c:pt idx="10">
                  <c:v>13.489949769588002</c:v>
                </c:pt>
                <c:pt idx="11">
                  <c:v>18.110251246776166</c:v>
                </c:pt>
                <c:pt idx="12">
                  <c:v>18.55329385417776</c:v>
                </c:pt>
                <c:pt idx="13">
                  <c:v>25.009057562029696</c:v>
                </c:pt>
                <c:pt idx="14">
                  <c:v>21.591300304931622</c:v>
                </c:pt>
                <c:pt idx="15">
                  <c:v>19.312795466866227</c:v>
                </c:pt>
                <c:pt idx="16">
                  <c:v>21.591300304931622</c:v>
                </c:pt>
                <c:pt idx="17">
                  <c:v>22.287510116562707</c:v>
                </c:pt>
                <c:pt idx="18">
                  <c:v>17.287457833030324</c:v>
                </c:pt>
                <c:pt idx="19">
                  <c:v>24.186264148283868</c:v>
                </c:pt>
                <c:pt idx="20">
                  <c:v>21.274841299644763</c:v>
                </c:pt>
                <c:pt idx="21">
                  <c:v>23.110303530308542</c:v>
                </c:pt>
                <c:pt idx="22">
                  <c:v>8.9329400934572334</c:v>
                </c:pt>
                <c:pt idx="23">
                  <c:v>11.211444931522621</c:v>
                </c:pt>
                <c:pt idx="24">
                  <c:v>8.8696482923998516</c:v>
                </c:pt>
                <c:pt idx="25">
                  <c:v>11.021569528350504</c:v>
                </c:pt>
                <c:pt idx="26">
                  <c:v>7.7936876744245254</c:v>
                </c:pt>
                <c:pt idx="27">
                  <c:v>16.71783162351398</c:v>
                </c:pt>
                <c:pt idx="28">
                  <c:v>7.3506450670229313</c:v>
                </c:pt>
                <c:pt idx="29">
                  <c:v>13.426657968530634</c:v>
                </c:pt>
                <c:pt idx="30">
                  <c:v>16.71783162351398</c:v>
                </c:pt>
                <c:pt idx="31">
                  <c:v>14.059575979104352</c:v>
                </c:pt>
                <c:pt idx="32">
                  <c:v>10.641818722006263</c:v>
                </c:pt>
                <c:pt idx="33">
                  <c:v>24.186264148283868</c:v>
                </c:pt>
                <c:pt idx="34">
                  <c:v>33.743326107947027</c:v>
                </c:pt>
                <c:pt idx="35">
                  <c:v>32.161031081512732</c:v>
                </c:pt>
                <c:pt idx="36">
                  <c:v>24.43943135251336</c:v>
                </c:pt>
                <c:pt idx="37">
                  <c:v>23.110303530308542</c:v>
                </c:pt>
                <c:pt idx="38">
                  <c:v>54.313161451592919</c:v>
                </c:pt>
                <c:pt idx="39">
                  <c:v>28.996441028644128</c:v>
                </c:pt>
                <c:pt idx="40">
                  <c:v>40.452257020028469</c:v>
                </c:pt>
                <c:pt idx="41">
                  <c:v>26.591352588464005</c:v>
                </c:pt>
                <c:pt idx="42">
                  <c:v>30.958486861422671</c:v>
                </c:pt>
                <c:pt idx="43">
                  <c:v>26.591352588464005</c:v>
                </c:pt>
                <c:pt idx="44">
                  <c:v>8.6797728892277419</c:v>
                </c:pt>
                <c:pt idx="45">
                  <c:v>12.160821947383198</c:v>
                </c:pt>
                <c:pt idx="46">
                  <c:v>7.2240614649081891</c:v>
                </c:pt>
                <c:pt idx="47">
                  <c:v>10.894985926235755</c:v>
                </c:pt>
                <c:pt idx="48">
                  <c:v>13.363366167473266</c:v>
                </c:pt>
                <c:pt idx="49">
                  <c:v>5.1354320300149112</c:v>
                </c:pt>
                <c:pt idx="50">
                  <c:v>15.451995602366537</c:v>
                </c:pt>
                <c:pt idx="51">
                  <c:v>9.8823171093178104</c:v>
                </c:pt>
                <c:pt idx="52">
                  <c:v>12.477280952670057</c:v>
                </c:pt>
                <c:pt idx="53">
                  <c:v>10.95827772729313</c:v>
                </c:pt>
                <c:pt idx="54">
                  <c:v>9.6924417061456865</c:v>
                </c:pt>
                <c:pt idx="55">
                  <c:v>23.869805142997009</c:v>
                </c:pt>
                <c:pt idx="56">
                  <c:v>23.74322154088226</c:v>
                </c:pt>
                <c:pt idx="57">
                  <c:v>26.528060787406631</c:v>
                </c:pt>
                <c:pt idx="58">
                  <c:v>27.224270599037723</c:v>
                </c:pt>
                <c:pt idx="59">
                  <c:v>22.793844525021683</c:v>
                </c:pt>
                <c:pt idx="60">
                  <c:v>26.907811593750864</c:v>
                </c:pt>
                <c:pt idx="61">
                  <c:v>20.515339686956295</c:v>
                </c:pt>
                <c:pt idx="62">
                  <c:v>25.388808368373944</c:v>
                </c:pt>
                <c:pt idx="63">
                  <c:v>23.679929739824892</c:v>
                </c:pt>
                <c:pt idx="64">
                  <c:v>27.350854201152472</c:v>
                </c:pt>
                <c:pt idx="65">
                  <c:v>24.059680546169119</c:v>
                </c:pt>
                <c:pt idx="66">
                  <c:v>13.679825172760125</c:v>
                </c:pt>
                <c:pt idx="67">
                  <c:v>15.388703801309163</c:v>
                </c:pt>
                <c:pt idx="68">
                  <c:v>10.198776114604669</c:v>
                </c:pt>
                <c:pt idx="69">
                  <c:v>14.122867780161727</c:v>
                </c:pt>
                <c:pt idx="70">
                  <c:v>18.490002053120392</c:v>
                </c:pt>
                <c:pt idx="71">
                  <c:v>12.983615361129033</c:v>
                </c:pt>
                <c:pt idx="72">
                  <c:v>13.046907162186407</c:v>
                </c:pt>
                <c:pt idx="73">
                  <c:v>8.6797728892277419</c:v>
                </c:pt>
                <c:pt idx="74">
                  <c:v>13.300074366415892</c:v>
                </c:pt>
                <c:pt idx="75">
                  <c:v>12.350697350555308</c:v>
                </c:pt>
                <c:pt idx="76">
                  <c:v>10.451943318834154</c:v>
                </c:pt>
                <c:pt idx="77">
                  <c:v>20.705215090128412</c:v>
                </c:pt>
                <c:pt idx="78">
                  <c:v>20.958382294357904</c:v>
                </c:pt>
                <c:pt idx="79">
                  <c:v>22.9837199281938</c:v>
                </c:pt>
                <c:pt idx="80">
                  <c:v>21.211549498587388</c:v>
                </c:pt>
                <c:pt idx="81">
                  <c:v>16.90770702668609</c:v>
                </c:pt>
                <c:pt idx="82">
                  <c:v>22.477385519734824</c:v>
                </c:pt>
                <c:pt idx="83">
                  <c:v>20.641923289071045</c:v>
                </c:pt>
                <c:pt idx="84">
                  <c:v>23.74322154088226</c:v>
                </c:pt>
                <c:pt idx="85">
                  <c:v>17.350749634087698</c:v>
                </c:pt>
                <c:pt idx="86">
                  <c:v>16.33808081716974</c:v>
                </c:pt>
                <c:pt idx="87">
                  <c:v>18.110251246776166</c:v>
                </c:pt>
                <c:pt idx="88">
                  <c:v>15.008952994964936</c:v>
                </c:pt>
                <c:pt idx="89">
                  <c:v>15.325412000251795</c:v>
                </c:pt>
                <c:pt idx="90">
                  <c:v>21.084965896472639</c:v>
                </c:pt>
                <c:pt idx="91">
                  <c:v>19.565962671095718</c:v>
                </c:pt>
                <c:pt idx="92">
                  <c:v>13.173490764301143</c:v>
                </c:pt>
                <c:pt idx="93">
                  <c:v>22.287510116562707</c:v>
                </c:pt>
                <c:pt idx="94">
                  <c:v>16.781123424571348</c:v>
                </c:pt>
                <c:pt idx="95">
                  <c:v>23.363470734538033</c:v>
                </c:pt>
                <c:pt idx="96">
                  <c:v>18.55329385417776</c:v>
                </c:pt>
                <c:pt idx="97">
                  <c:v>15.451995602366537</c:v>
                </c:pt>
                <c:pt idx="98">
                  <c:v>16.401372618227121</c:v>
                </c:pt>
                <c:pt idx="99">
                  <c:v>20.072297079554694</c:v>
                </c:pt>
                <c:pt idx="100">
                  <c:v>20.705215090128412</c:v>
                </c:pt>
                <c:pt idx="101">
                  <c:v>18.806461058407251</c:v>
                </c:pt>
                <c:pt idx="102">
                  <c:v>17.034290628800839</c:v>
                </c:pt>
                <c:pt idx="103">
                  <c:v>21.021674095415271</c:v>
                </c:pt>
                <c:pt idx="104">
                  <c:v>22.9837199281938</c:v>
                </c:pt>
                <c:pt idx="105">
                  <c:v>15.831746408710771</c:v>
                </c:pt>
                <c:pt idx="106">
                  <c:v>25.641975572603428</c:v>
                </c:pt>
                <c:pt idx="107">
                  <c:v>24.882473959914961</c:v>
                </c:pt>
                <c:pt idx="108">
                  <c:v>16.71783162351398</c:v>
                </c:pt>
                <c:pt idx="109">
                  <c:v>18.996336461579368</c:v>
                </c:pt>
                <c:pt idx="110">
                  <c:v>17.920375843604042</c:v>
                </c:pt>
                <c:pt idx="111">
                  <c:v>27.034395195865599</c:v>
                </c:pt>
                <c:pt idx="112">
                  <c:v>20.705215090128412</c:v>
                </c:pt>
                <c:pt idx="113">
                  <c:v>17.287457833030324</c:v>
                </c:pt>
                <c:pt idx="114">
                  <c:v>19.059628262636743</c:v>
                </c:pt>
                <c:pt idx="115">
                  <c:v>15.388703801309163</c:v>
                </c:pt>
                <c:pt idx="116">
                  <c:v>17.540625037259815</c:v>
                </c:pt>
                <c:pt idx="117">
                  <c:v>17.540625037259815</c:v>
                </c:pt>
                <c:pt idx="118">
                  <c:v>19.059628262636743</c:v>
                </c:pt>
                <c:pt idx="119">
                  <c:v>15.958330010825513</c:v>
                </c:pt>
                <c:pt idx="120">
                  <c:v>23.363470734538033</c:v>
                </c:pt>
                <c:pt idx="121">
                  <c:v>22.667260922906941</c:v>
                </c:pt>
                <c:pt idx="122">
                  <c:v>13.300074366415892</c:v>
                </c:pt>
                <c:pt idx="123">
                  <c:v>15.072244796022304</c:v>
                </c:pt>
                <c:pt idx="124">
                  <c:v>13.806408774874861</c:v>
                </c:pt>
                <c:pt idx="125">
                  <c:v>17.477333236202448</c:v>
                </c:pt>
                <c:pt idx="126">
                  <c:v>18.869752859464619</c:v>
                </c:pt>
                <c:pt idx="127">
                  <c:v>9.9456089103751779</c:v>
                </c:pt>
                <c:pt idx="128">
                  <c:v>19.755838074267828</c:v>
                </c:pt>
                <c:pt idx="129">
                  <c:v>15.641871005538654</c:v>
                </c:pt>
                <c:pt idx="130">
                  <c:v>17.603916838317183</c:v>
                </c:pt>
                <c:pt idx="131">
                  <c:v>17.730500440431925</c:v>
                </c:pt>
                <c:pt idx="132">
                  <c:v>23.74322154088226</c:v>
                </c:pt>
                <c:pt idx="133">
                  <c:v>17.160874230915582</c:v>
                </c:pt>
                <c:pt idx="134">
                  <c:v>15.768454607653403</c:v>
                </c:pt>
                <c:pt idx="135">
                  <c:v>24.566014954628095</c:v>
                </c:pt>
                <c:pt idx="136">
                  <c:v>15.072244796022304</c:v>
                </c:pt>
                <c:pt idx="137">
                  <c:v>22.9837199281938</c:v>
                </c:pt>
                <c:pt idx="138">
                  <c:v>16.591248021399231</c:v>
                </c:pt>
                <c:pt idx="139">
                  <c:v>28.047064012783551</c:v>
                </c:pt>
                <c:pt idx="140">
                  <c:v>19.502670870038337</c:v>
                </c:pt>
                <c:pt idx="141">
                  <c:v>19.439379068980969</c:v>
                </c:pt>
                <c:pt idx="142">
                  <c:v>18.173543047833533</c:v>
                </c:pt>
                <c:pt idx="143">
                  <c:v>9.3759827008588275</c:v>
                </c:pt>
                <c:pt idx="144">
                  <c:v>14.565910387563328</c:v>
                </c:pt>
                <c:pt idx="145">
                  <c:v>12.413989151612689</c:v>
                </c:pt>
                <c:pt idx="146">
                  <c:v>23.300178933480659</c:v>
                </c:pt>
                <c:pt idx="147">
                  <c:v>24.186264148283868</c:v>
                </c:pt>
                <c:pt idx="148">
                  <c:v>8.9962318945146009</c:v>
                </c:pt>
                <c:pt idx="149">
                  <c:v>28.1736476148983</c:v>
                </c:pt>
                <c:pt idx="150">
                  <c:v>9.6924417061456865</c:v>
                </c:pt>
                <c:pt idx="151">
                  <c:v>25.705267373660803</c:v>
                </c:pt>
                <c:pt idx="152">
                  <c:v>6.6544352553918316</c:v>
                </c:pt>
                <c:pt idx="153">
                  <c:v>16.401372618227121</c:v>
                </c:pt>
                <c:pt idx="154">
                  <c:v>23.933096944054377</c:v>
                </c:pt>
                <c:pt idx="155">
                  <c:v>13.426657968530634</c:v>
                </c:pt>
                <c:pt idx="156">
                  <c:v>27.034395195865599</c:v>
                </c:pt>
                <c:pt idx="157">
                  <c:v>18.046959445718784</c:v>
                </c:pt>
                <c:pt idx="158">
                  <c:v>9.0595236955719685</c:v>
                </c:pt>
                <c:pt idx="159">
                  <c:v>19.059628262636743</c:v>
                </c:pt>
                <c:pt idx="160">
                  <c:v>11.970946544211081</c:v>
                </c:pt>
                <c:pt idx="161">
                  <c:v>21.084965896472639</c:v>
                </c:pt>
                <c:pt idx="162">
                  <c:v>18.869752859464619</c:v>
                </c:pt>
                <c:pt idx="163">
                  <c:v>13.363366167473266</c:v>
                </c:pt>
                <c:pt idx="164">
                  <c:v>27.667313206439331</c:v>
                </c:pt>
                <c:pt idx="165">
                  <c:v>20.76850689118578</c:v>
                </c:pt>
                <c:pt idx="166">
                  <c:v>17.793792241489307</c:v>
                </c:pt>
                <c:pt idx="167">
                  <c:v>24.122972347226501</c:v>
                </c:pt>
                <c:pt idx="168">
                  <c:v>33.933201511119151</c:v>
                </c:pt>
                <c:pt idx="169">
                  <c:v>18.046959445718784</c:v>
                </c:pt>
                <c:pt idx="170">
                  <c:v>12.413989151612689</c:v>
                </c:pt>
                <c:pt idx="171">
                  <c:v>8.0468548786540168</c:v>
                </c:pt>
                <c:pt idx="172">
                  <c:v>17.730500440431925</c:v>
                </c:pt>
                <c:pt idx="173">
                  <c:v>17.730500440431925</c:v>
                </c:pt>
                <c:pt idx="174">
                  <c:v>29.439483636045736</c:v>
                </c:pt>
                <c:pt idx="175">
                  <c:v>10.831694125178387</c:v>
                </c:pt>
                <c:pt idx="176">
                  <c:v>13.236782565358524</c:v>
                </c:pt>
                <c:pt idx="177">
                  <c:v>30.388860651906313</c:v>
                </c:pt>
                <c:pt idx="178">
                  <c:v>19.249503665808859</c:v>
                </c:pt>
                <c:pt idx="179">
                  <c:v>26.71793619057874</c:v>
                </c:pt>
                <c:pt idx="180">
                  <c:v>26.781227991636115</c:v>
                </c:pt>
                <c:pt idx="181">
                  <c:v>4.5025140194411932</c:v>
                </c:pt>
                <c:pt idx="182">
                  <c:v>13.489949769588002</c:v>
                </c:pt>
                <c:pt idx="183">
                  <c:v>15.515287403423912</c:v>
                </c:pt>
                <c:pt idx="184">
                  <c:v>17.793792241489307</c:v>
                </c:pt>
                <c:pt idx="185">
                  <c:v>13.553241570645383</c:v>
                </c:pt>
                <c:pt idx="186">
                  <c:v>29.755942641332595</c:v>
                </c:pt>
                <c:pt idx="187">
                  <c:v>23.173595331365924</c:v>
                </c:pt>
                <c:pt idx="188">
                  <c:v>22.603969121849566</c:v>
                </c:pt>
                <c:pt idx="189">
                  <c:v>24.629306755685477</c:v>
                </c:pt>
                <c:pt idx="190">
                  <c:v>11.591195737866848</c:v>
                </c:pt>
                <c:pt idx="191">
                  <c:v>32.540781887856966</c:v>
                </c:pt>
                <c:pt idx="192">
                  <c:v>20.135588880612062</c:v>
                </c:pt>
                <c:pt idx="193">
                  <c:v>27.477437803267208</c:v>
                </c:pt>
                <c:pt idx="194">
                  <c:v>14.755785790735445</c:v>
                </c:pt>
                <c:pt idx="195">
                  <c:v>21.717883907046357</c:v>
                </c:pt>
                <c:pt idx="196">
                  <c:v>15.008952994964936</c:v>
                </c:pt>
                <c:pt idx="197">
                  <c:v>17.350749634087698</c:v>
                </c:pt>
                <c:pt idx="198">
                  <c:v>9.9456089103751779</c:v>
                </c:pt>
                <c:pt idx="199">
                  <c:v>17.350749634087698</c:v>
                </c:pt>
                <c:pt idx="200">
                  <c:v>17.034290628800839</c:v>
                </c:pt>
                <c:pt idx="201">
                  <c:v>14.819077591792819</c:v>
                </c:pt>
                <c:pt idx="202">
                  <c:v>25.831850975775538</c:v>
                </c:pt>
                <c:pt idx="203">
                  <c:v>16.970998827743465</c:v>
                </c:pt>
                <c:pt idx="204">
                  <c:v>32.667365489971715</c:v>
                </c:pt>
                <c:pt idx="205">
                  <c:v>21.528008503874247</c:v>
                </c:pt>
                <c:pt idx="206">
                  <c:v>20.00900527849732</c:v>
                </c:pt>
                <c:pt idx="207">
                  <c:v>24.692598556742837</c:v>
                </c:pt>
                <c:pt idx="208">
                  <c:v>13.679825172760125</c:v>
                </c:pt>
                <c:pt idx="209">
                  <c:v>13.996284178046984</c:v>
                </c:pt>
                <c:pt idx="210">
                  <c:v>10.831694125178387</c:v>
                </c:pt>
                <c:pt idx="211">
                  <c:v>26.401477185291881</c:v>
                </c:pt>
                <c:pt idx="212">
                  <c:v>17.350749634087698</c:v>
                </c:pt>
                <c:pt idx="213">
                  <c:v>22.350801917620075</c:v>
                </c:pt>
                <c:pt idx="214">
                  <c:v>16.021621811882881</c:v>
                </c:pt>
                <c:pt idx="215">
                  <c:v>37.857293176676208</c:v>
                </c:pt>
                <c:pt idx="216">
                  <c:v>11.907654743153707</c:v>
                </c:pt>
                <c:pt idx="217">
                  <c:v>12.160821947383198</c:v>
                </c:pt>
                <c:pt idx="218">
                  <c:v>23.869805142997009</c:v>
                </c:pt>
                <c:pt idx="219">
                  <c:v>16.71783162351398</c:v>
                </c:pt>
                <c:pt idx="220">
                  <c:v>18.679877456292509</c:v>
                </c:pt>
                <c:pt idx="221">
                  <c:v>30.452152452963702</c:v>
                </c:pt>
                <c:pt idx="222">
                  <c:v>16.021621811882881</c:v>
                </c:pt>
                <c:pt idx="223">
                  <c:v>12.983615361129033</c:v>
                </c:pt>
                <c:pt idx="224">
                  <c:v>20.895090493300522</c:v>
                </c:pt>
                <c:pt idx="225">
                  <c:v>10.072192512489927</c:v>
                </c:pt>
                <c:pt idx="226">
                  <c:v>18.236834848890901</c:v>
                </c:pt>
                <c:pt idx="227">
                  <c:v>21.781175708103738</c:v>
                </c:pt>
                <c:pt idx="228">
                  <c:v>17.160874230915582</c:v>
                </c:pt>
                <c:pt idx="229">
                  <c:v>19.439379068980969</c:v>
                </c:pt>
                <c:pt idx="230">
                  <c:v>15.262120199194428</c:v>
                </c:pt>
                <c:pt idx="231">
                  <c:v>21.781175708103738</c:v>
                </c:pt>
                <c:pt idx="232">
                  <c:v>16.33808081716974</c:v>
                </c:pt>
                <c:pt idx="233">
                  <c:v>20.641923289071045</c:v>
                </c:pt>
                <c:pt idx="234">
                  <c:v>19.629254472153086</c:v>
                </c:pt>
                <c:pt idx="235">
                  <c:v>21.084965896472639</c:v>
                </c:pt>
                <c:pt idx="236">
                  <c:v>22.730552723964315</c:v>
                </c:pt>
                <c:pt idx="237">
                  <c:v>32.60407368891434</c:v>
                </c:pt>
                <c:pt idx="238">
                  <c:v>12.983615361129033</c:v>
                </c:pt>
                <c:pt idx="239">
                  <c:v>24.186264148283868</c:v>
                </c:pt>
                <c:pt idx="240">
                  <c:v>11.021569528350504</c:v>
                </c:pt>
                <c:pt idx="241">
                  <c:v>35.262329333323962</c:v>
                </c:pt>
                <c:pt idx="242">
                  <c:v>29.566067238160485</c:v>
                </c:pt>
                <c:pt idx="243">
                  <c:v>32.350906484684856</c:v>
                </c:pt>
                <c:pt idx="244">
                  <c:v>27.730605007496692</c:v>
                </c:pt>
                <c:pt idx="245">
                  <c:v>13.93299237698961</c:v>
                </c:pt>
                <c:pt idx="246">
                  <c:v>28.679982023357269</c:v>
                </c:pt>
                <c:pt idx="247">
                  <c:v>13.489949769588002</c:v>
                </c:pt>
                <c:pt idx="248">
                  <c:v>27.034395195865599</c:v>
                </c:pt>
                <c:pt idx="249">
                  <c:v>31.14836226459478</c:v>
                </c:pt>
                <c:pt idx="250">
                  <c:v>24.692598556742837</c:v>
                </c:pt>
                <c:pt idx="251">
                  <c:v>29.249608232873626</c:v>
                </c:pt>
              </c:numCache>
            </c:numRef>
          </c:xVal>
          <c:yVal>
            <c:numRef>
              <c:f>Prob1a!$E$10:$E$261</c:f>
              <c:numCache>
                <c:formatCode>0.000000</c:formatCode>
                <c:ptCount val="252"/>
                <c:pt idx="0">
                  <c:v>-2.2026185865059595</c:v>
                </c:pt>
                <c:pt idx="1">
                  <c:v>-7.0101989632437753</c:v>
                </c:pt>
                <c:pt idx="2">
                  <c:v>9.0885027849449962</c:v>
                </c:pt>
                <c:pt idx="3">
                  <c:v>-4.8621201991944272</c:v>
                </c:pt>
                <c:pt idx="4">
                  <c:v>4.83019485700299</c:v>
                </c:pt>
                <c:pt idx="5">
                  <c:v>0.5745357162158129</c:v>
                </c:pt>
                <c:pt idx="6">
                  <c:v>1.216332355338583</c:v>
                </c:pt>
                <c:pt idx="7">
                  <c:v>-4.1912480213992307</c:v>
                </c:pt>
                <c:pt idx="8">
                  <c:v>-8.6937399579569163</c:v>
                </c:pt>
                <c:pt idx="9">
                  <c:v>-4.9545398224565993</c:v>
                </c:pt>
                <c:pt idx="10">
                  <c:v>-6.3899497695880019</c:v>
                </c:pt>
                <c:pt idx="11">
                  <c:v>-10.310251246776165</c:v>
                </c:pt>
                <c:pt idx="12">
                  <c:v>2.246706145822241</c:v>
                </c:pt>
                <c:pt idx="13">
                  <c:v>-3.8090575620296967</c:v>
                </c:pt>
                <c:pt idx="14">
                  <c:v>0.50869969506837975</c:v>
                </c:pt>
                <c:pt idx="15">
                  <c:v>1.5872045331337716</c:v>
                </c:pt>
                <c:pt idx="16">
                  <c:v>7.4086996950683783</c:v>
                </c:pt>
                <c:pt idx="17">
                  <c:v>0.61248988343729138</c:v>
                </c:pt>
                <c:pt idx="18">
                  <c:v>-1.2874578330303237</c:v>
                </c:pt>
                <c:pt idx="19">
                  <c:v>-7.6862641482838683</c:v>
                </c:pt>
                <c:pt idx="20">
                  <c:v>-2.1748412996447612</c:v>
                </c:pt>
                <c:pt idx="21">
                  <c:v>-7.9103035303085427</c:v>
                </c:pt>
                <c:pt idx="22">
                  <c:v>6.6670599065427663</c:v>
                </c:pt>
                <c:pt idx="23">
                  <c:v>6.4885550684773783</c:v>
                </c:pt>
                <c:pt idx="24">
                  <c:v>5.1303517076001484</c:v>
                </c:pt>
                <c:pt idx="25">
                  <c:v>-7.321569528350504</c:v>
                </c:pt>
                <c:pt idx="26">
                  <c:v>0.10631232557547499</c:v>
                </c:pt>
                <c:pt idx="27">
                  <c:v>6.1821683764860182</c:v>
                </c:pt>
                <c:pt idx="28">
                  <c:v>-3.6506450670229311</c:v>
                </c:pt>
                <c:pt idx="29">
                  <c:v>-4.6266579685306333</c:v>
                </c:pt>
                <c:pt idx="30">
                  <c:v>-4.81783162351398</c:v>
                </c:pt>
                <c:pt idx="31">
                  <c:v>-8.3595759791043527</c:v>
                </c:pt>
                <c:pt idx="32">
                  <c:v>1.1581812779937373</c:v>
                </c:pt>
                <c:pt idx="33">
                  <c:v>-2.8862641482838676</c:v>
                </c:pt>
                <c:pt idx="34">
                  <c:v>-1.4433261079470299</c:v>
                </c:pt>
                <c:pt idx="35">
                  <c:v>7.9389689184872694</c:v>
                </c:pt>
                <c:pt idx="36">
                  <c:v>-0.23943135251336045</c:v>
                </c:pt>
                <c:pt idx="37">
                  <c:v>5.2896964696914566</c:v>
                </c:pt>
                <c:pt idx="38">
                  <c:v>-19.113161451592916</c:v>
                </c:pt>
                <c:pt idx="39">
                  <c:v>3.6035589713558736</c:v>
                </c:pt>
                <c:pt idx="40">
                  <c:v>-5.952257020028469</c:v>
                </c:pt>
                <c:pt idx="41">
                  <c:v>6.3086474115359934</c:v>
                </c:pt>
                <c:pt idx="42">
                  <c:v>0.64151313857733072</c:v>
                </c:pt>
                <c:pt idx="43">
                  <c:v>5.4086474115359948</c:v>
                </c:pt>
                <c:pt idx="44">
                  <c:v>-0.97977288922774175</c:v>
                </c:pt>
                <c:pt idx="45">
                  <c:v>1.7391780526168024</c:v>
                </c:pt>
                <c:pt idx="46">
                  <c:v>3.5759385350918116</c:v>
                </c:pt>
                <c:pt idx="47">
                  <c:v>-5.2949859262357553</c:v>
                </c:pt>
                <c:pt idx="48">
                  <c:v>0.2366338325267332</c:v>
                </c:pt>
                <c:pt idx="49">
                  <c:v>-1.1354320300149112</c:v>
                </c:pt>
                <c:pt idx="50">
                  <c:v>-5.251995602366538</c:v>
                </c:pt>
                <c:pt idx="51">
                  <c:v>-3.2823171093178107</c:v>
                </c:pt>
                <c:pt idx="52">
                  <c:v>-4.477280952670057</c:v>
                </c:pt>
                <c:pt idx="53">
                  <c:v>-4.6582777272931297</c:v>
                </c:pt>
                <c:pt idx="54">
                  <c:v>-5.7924417061456861</c:v>
                </c:pt>
                <c:pt idx="55">
                  <c:v>-1.2698051429970079</c:v>
                </c:pt>
                <c:pt idx="56">
                  <c:v>-3.3432215408822614</c:v>
                </c:pt>
                <c:pt idx="57">
                  <c:v>1.4719392125933695</c:v>
                </c:pt>
                <c:pt idx="58">
                  <c:v>4.2757294009622768</c:v>
                </c:pt>
                <c:pt idx="59">
                  <c:v>1.8061554749783184</c:v>
                </c:pt>
                <c:pt idx="60">
                  <c:v>-0.80781159375086276</c:v>
                </c:pt>
                <c:pt idx="61">
                  <c:v>9.2846603130437053</c:v>
                </c:pt>
                <c:pt idx="62">
                  <c:v>5.3111916316260555</c:v>
                </c:pt>
                <c:pt idx="63">
                  <c:v>2.1200702601751082</c:v>
                </c:pt>
                <c:pt idx="64">
                  <c:v>4.9491457988475247</c:v>
                </c:pt>
                <c:pt idx="65">
                  <c:v>5.940319453830881</c:v>
                </c:pt>
                <c:pt idx="66">
                  <c:v>7.8201748272398746</c:v>
                </c:pt>
                <c:pt idx="67">
                  <c:v>-1.5887038013091619</c:v>
                </c:pt>
                <c:pt idx="68">
                  <c:v>-3.8987761146046696</c:v>
                </c:pt>
                <c:pt idx="69">
                  <c:v>-1.2228677801617263</c:v>
                </c:pt>
                <c:pt idx="70">
                  <c:v>5.8099979468796086</c:v>
                </c:pt>
                <c:pt idx="71">
                  <c:v>-4.1836153611290321</c:v>
                </c:pt>
                <c:pt idx="72">
                  <c:v>-4.5469071621864074</c:v>
                </c:pt>
                <c:pt idx="73">
                  <c:v>4.8202271107722581</c:v>
                </c:pt>
                <c:pt idx="74">
                  <c:v>-1.5000743664158911</c:v>
                </c:pt>
                <c:pt idx="75">
                  <c:v>6.1493026494446923</c:v>
                </c:pt>
                <c:pt idx="76">
                  <c:v>-1.651943318834153</c:v>
                </c:pt>
                <c:pt idx="77">
                  <c:v>1.4947849098715871</c:v>
                </c:pt>
                <c:pt idx="78">
                  <c:v>0.54161770564209633</c:v>
                </c:pt>
                <c:pt idx="79">
                  <c:v>-4.1837199281937991</c:v>
                </c:pt>
                <c:pt idx="80">
                  <c:v>10.188450501412611</c:v>
                </c:pt>
                <c:pt idx="81">
                  <c:v>9.8922929733139107</c:v>
                </c:pt>
                <c:pt idx="82">
                  <c:v>-4.0773855197348254</c:v>
                </c:pt>
                <c:pt idx="83">
                  <c:v>6.3580767109289553</c:v>
                </c:pt>
                <c:pt idx="84">
                  <c:v>3.25677845911774</c:v>
                </c:pt>
                <c:pt idx="85">
                  <c:v>9.2492503659123031</c:v>
                </c:pt>
                <c:pt idx="86">
                  <c:v>-1.4380808171697392</c:v>
                </c:pt>
                <c:pt idx="87">
                  <c:v>4.9897487532238358</c:v>
                </c:pt>
                <c:pt idx="88">
                  <c:v>-6.7089529949649354</c:v>
                </c:pt>
                <c:pt idx="89">
                  <c:v>-1.2254120002517954</c:v>
                </c:pt>
                <c:pt idx="90">
                  <c:v>-0.58496589647263875</c:v>
                </c:pt>
                <c:pt idx="91">
                  <c:v>-1.3659626710957191</c:v>
                </c:pt>
                <c:pt idx="92">
                  <c:v>-4.6734907643011425</c:v>
                </c:pt>
                <c:pt idx="93">
                  <c:v>2.6124898834372914</c:v>
                </c:pt>
                <c:pt idx="94">
                  <c:v>-7.7811234245713479</c:v>
                </c:pt>
                <c:pt idx="95">
                  <c:v>-5.9634707345380349</c:v>
                </c:pt>
                <c:pt idx="96">
                  <c:v>-8.95329385417776</c:v>
                </c:pt>
                <c:pt idx="97">
                  <c:v>-4.1519956023665365</c:v>
                </c:pt>
                <c:pt idx="98">
                  <c:v>1.3986273817728794</c:v>
                </c:pt>
                <c:pt idx="99">
                  <c:v>2.1277029204453051</c:v>
                </c:pt>
                <c:pt idx="100">
                  <c:v>0.49478490987158708</c:v>
                </c:pt>
                <c:pt idx="101">
                  <c:v>1.5935389415927474</c:v>
                </c:pt>
                <c:pt idx="102">
                  <c:v>3.0657093711991621</c:v>
                </c:pt>
                <c:pt idx="103">
                  <c:v>1.2783259045847295</c:v>
                </c:pt>
                <c:pt idx="104">
                  <c:v>2.4162800718061987</c:v>
                </c:pt>
                <c:pt idx="105">
                  <c:v>2.1682535912892291</c:v>
                </c:pt>
                <c:pt idx="106">
                  <c:v>-6.3419755726034275</c:v>
                </c:pt>
                <c:pt idx="107">
                  <c:v>-6.5824739599149602</c:v>
                </c:pt>
                <c:pt idx="108">
                  <c:v>0.58216837648602038</c:v>
                </c:pt>
                <c:pt idx="109">
                  <c:v>2.4036635384206306</c:v>
                </c:pt>
                <c:pt idx="110">
                  <c:v>1.7796241563959576</c:v>
                </c:pt>
                <c:pt idx="111">
                  <c:v>0.96560480413440075</c:v>
                </c:pt>
                <c:pt idx="112">
                  <c:v>1.3947849098715892</c:v>
                </c:pt>
                <c:pt idx="113">
                  <c:v>4.012542166969677</c:v>
                </c:pt>
                <c:pt idx="114">
                  <c:v>7.6403717373632567</c:v>
                </c:pt>
                <c:pt idx="115">
                  <c:v>1.3112961986908367</c:v>
                </c:pt>
                <c:pt idx="116">
                  <c:v>2.5593749627401863</c:v>
                </c:pt>
                <c:pt idx="117">
                  <c:v>-3.6406250372598148</c:v>
                </c:pt>
                <c:pt idx="118">
                  <c:v>6.7403717373632581</c:v>
                </c:pt>
                <c:pt idx="119">
                  <c:v>2.1416699891744884</c:v>
                </c:pt>
                <c:pt idx="120">
                  <c:v>4.5365292654619651</c:v>
                </c:pt>
                <c:pt idx="121">
                  <c:v>2.6327390770930599</c:v>
                </c:pt>
                <c:pt idx="122">
                  <c:v>1.3999256335841075</c:v>
                </c:pt>
                <c:pt idx="123">
                  <c:v>0.9277552039776964</c:v>
                </c:pt>
                <c:pt idx="124">
                  <c:v>-6.4087748748598017E-3</c:v>
                </c:pt>
                <c:pt idx="125">
                  <c:v>2.2666763797552392E-2</c:v>
                </c:pt>
                <c:pt idx="126">
                  <c:v>8.3302471405353806</c:v>
                </c:pt>
                <c:pt idx="127">
                  <c:v>7.4543910896248207</c:v>
                </c:pt>
                <c:pt idx="128">
                  <c:v>1.0441619257321726</c:v>
                </c:pt>
                <c:pt idx="129">
                  <c:v>-0.74187100553865371</c:v>
                </c:pt>
                <c:pt idx="130">
                  <c:v>0.49608316168281874</c:v>
                </c:pt>
                <c:pt idx="131">
                  <c:v>4.9694995595680744</c:v>
                </c:pt>
                <c:pt idx="132">
                  <c:v>-0.14322154088225858</c:v>
                </c:pt>
                <c:pt idx="133">
                  <c:v>8.9391257690844199</c:v>
                </c:pt>
                <c:pt idx="134">
                  <c:v>8.6315453923465952</c:v>
                </c:pt>
                <c:pt idx="135">
                  <c:v>2.5339850453719066</c:v>
                </c:pt>
                <c:pt idx="136">
                  <c:v>6.7277552039776971</c:v>
                </c:pt>
                <c:pt idx="137">
                  <c:v>6.4162800718061987</c:v>
                </c:pt>
                <c:pt idx="138">
                  <c:v>5.7087519786007697</c:v>
                </c:pt>
                <c:pt idx="139">
                  <c:v>-7.6470640127835523</c:v>
                </c:pt>
                <c:pt idx="140">
                  <c:v>5.3973291299616619</c:v>
                </c:pt>
                <c:pt idx="141">
                  <c:v>-1.1393790689809684</c:v>
                </c:pt>
                <c:pt idx="142">
                  <c:v>5.1264569521664676</c:v>
                </c:pt>
                <c:pt idx="143">
                  <c:v>2.4017299141172899E-2</c:v>
                </c:pt>
                <c:pt idx="144">
                  <c:v>-4.2659103875633271</c:v>
                </c:pt>
                <c:pt idx="145">
                  <c:v>1.7860108483873098</c:v>
                </c:pt>
                <c:pt idx="146">
                  <c:v>-4.1001789334806595</c:v>
                </c:pt>
                <c:pt idx="147">
                  <c:v>5.4137358517161331</c:v>
                </c:pt>
                <c:pt idx="148">
                  <c:v>-3.6962318945146011</c:v>
                </c:pt>
                <c:pt idx="149">
                  <c:v>-2.9736476148983009</c:v>
                </c:pt>
                <c:pt idx="150">
                  <c:v>-0.2924417061456861</c:v>
                </c:pt>
                <c:pt idx="151">
                  <c:v>-6.1052673736608014</c:v>
                </c:pt>
                <c:pt idx="152">
                  <c:v>3.4455647446081681</c:v>
                </c:pt>
                <c:pt idx="153">
                  <c:v>9.8627381772878664E-2</c:v>
                </c:pt>
                <c:pt idx="154">
                  <c:v>-2.9330969440543768</c:v>
                </c:pt>
                <c:pt idx="155">
                  <c:v>3.8733420314693667</c:v>
                </c:pt>
                <c:pt idx="156">
                  <c:v>4.1656048041344</c:v>
                </c:pt>
                <c:pt idx="157">
                  <c:v>-8.0469594457187839</c:v>
                </c:pt>
                <c:pt idx="158">
                  <c:v>3.4404763044280315</c:v>
                </c:pt>
                <c:pt idx="159">
                  <c:v>3.4403717373632574</c:v>
                </c:pt>
                <c:pt idx="160">
                  <c:v>-2.5709465442110808</c:v>
                </c:pt>
                <c:pt idx="161">
                  <c:v>-6.4849658964726391</c:v>
                </c:pt>
                <c:pt idx="162">
                  <c:v>-5.8697528594646187</c:v>
                </c:pt>
                <c:pt idx="163">
                  <c:v>1.7366338325267332</c:v>
                </c:pt>
                <c:pt idx="164">
                  <c:v>-0.36731320643933074</c:v>
                </c:pt>
                <c:pt idx="165">
                  <c:v>-1.5685068911857805</c:v>
                </c:pt>
                <c:pt idx="166">
                  <c:v>4.0062077585106941</c:v>
                </c:pt>
                <c:pt idx="167">
                  <c:v>-3.8229723472265</c:v>
                </c:pt>
                <c:pt idx="168">
                  <c:v>2.3667984888808462</c:v>
                </c:pt>
                <c:pt idx="169">
                  <c:v>-1.5469594457187839</c:v>
                </c:pt>
                <c:pt idx="170">
                  <c:v>-9.4139891516126895</c:v>
                </c:pt>
                <c:pt idx="171">
                  <c:v>-7.3468548786540167</c:v>
                </c:pt>
                <c:pt idx="172">
                  <c:v>2.7694995595680751</c:v>
                </c:pt>
                <c:pt idx="173">
                  <c:v>-0.83050044043192628</c:v>
                </c:pt>
                <c:pt idx="174">
                  <c:v>-4.1394836360457354</c:v>
                </c:pt>
                <c:pt idx="175">
                  <c:v>-0.93169412517838701</c:v>
                </c:pt>
                <c:pt idx="176">
                  <c:v>-0.13678256535852462</c:v>
                </c:pt>
                <c:pt idx="177">
                  <c:v>-0.48886065190631456</c:v>
                </c:pt>
                <c:pt idx="178">
                  <c:v>3.2504963341911406</c:v>
                </c:pt>
                <c:pt idx="179">
                  <c:v>-9.8179361905787417</c:v>
                </c:pt>
                <c:pt idx="180">
                  <c:v>-0.18122799163611347</c:v>
                </c:pt>
                <c:pt idx="181">
                  <c:v>-4.5025140194411932</c:v>
                </c:pt>
                <c:pt idx="182">
                  <c:v>-1.9899497695880015</c:v>
                </c:pt>
                <c:pt idx="183">
                  <c:v>-3.4152874034239122</c:v>
                </c:pt>
                <c:pt idx="184">
                  <c:v>-0.2937922414893066</c:v>
                </c:pt>
                <c:pt idx="185">
                  <c:v>-4.9532415706453836</c:v>
                </c:pt>
                <c:pt idx="186">
                  <c:v>-6.1559426413325937</c:v>
                </c:pt>
                <c:pt idx="187">
                  <c:v>-2.7735953313659252</c:v>
                </c:pt>
                <c:pt idx="188">
                  <c:v>-2.1039691218495662</c:v>
                </c:pt>
                <c:pt idx="189">
                  <c:v>-0.22930675568547798</c:v>
                </c:pt>
                <c:pt idx="190">
                  <c:v>-0.19119573786684718</c:v>
                </c:pt>
                <c:pt idx="191">
                  <c:v>5.5592181121430357</c:v>
                </c:pt>
                <c:pt idx="192">
                  <c:v>-4.2355888806120614</c:v>
                </c:pt>
                <c:pt idx="193">
                  <c:v>-2.7774378032672082</c:v>
                </c:pt>
                <c:pt idx="194">
                  <c:v>8.0442142092645561</c:v>
                </c:pt>
                <c:pt idx="195">
                  <c:v>3.7821160929536433</c:v>
                </c:pt>
                <c:pt idx="196">
                  <c:v>6.9910470050350639</c:v>
                </c:pt>
                <c:pt idx="197">
                  <c:v>0.34925036591230096</c:v>
                </c:pt>
                <c:pt idx="198">
                  <c:v>-3.3456089103751783</c:v>
                </c:pt>
                <c:pt idx="199">
                  <c:v>6.2492503659123031</c:v>
                </c:pt>
                <c:pt idx="200">
                  <c:v>-4.83429062880084</c:v>
                </c:pt>
                <c:pt idx="201">
                  <c:v>7.2809224082071822</c:v>
                </c:pt>
                <c:pt idx="202">
                  <c:v>2.8681490242244614</c:v>
                </c:pt>
                <c:pt idx="203">
                  <c:v>-10.970998827743465</c:v>
                </c:pt>
                <c:pt idx="204">
                  <c:v>2.1326345100282822</c:v>
                </c:pt>
                <c:pt idx="205">
                  <c:v>-4.9280085038742456</c:v>
                </c:pt>
                <c:pt idx="206">
                  <c:v>12.890994721502679</c:v>
                </c:pt>
                <c:pt idx="207">
                  <c:v>8.1074014432571602</c:v>
                </c:pt>
                <c:pt idx="208">
                  <c:v>-4.0798251727601258</c:v>
                </c:pt>
                <c:pt idx="209">
                  <c:v>-3.1962841780469837</c:v>
                </c:pt>
                <c:pt idx="210">
                  <c:v>-3.7316941251783877</c:v>
                </c:pt>
                <c:pt idx="211">
                  <c:v>0.79852281470811803</c:v>
                </c:pt>
                <c:pt idx="212">
                  <c:v>2.1492503659123017</c:v>
                </c:pt>
                <c:pt idx="213">
                  <c:v>-3.6508019176200754</c:v>
                </c:pt>
                <c:pt idx="214">
                  <c:v>3.4783781881171194</c:v>
                </c:pt>
                <c:pt idx="215">
                  <c:v>9.6427068233237918</c:v>
                </c:pt>
                <c:pt idx="216">
                  <c:v>1.6923452568462931</c:v>
                </c:pt>
                <c:pt idx="217">
                  <c:v>-4.660821947383198</c:v>
                </c:pt>
                <c:pt idx="218">
                  <c:v>0.63019485700299072</c:v>
                </c:pt>
                <c:pt idx="219">
                  <c:v>-1.7178316235139803</c:v>
                </c:pt>
                <c:pt idx="220">
                  <c:v>-6.2798774562925086</c:v>
                </c:pt>
                <c:pt idx="221">
                  <c:v>-4.452152452963702</c:v>
                </c:pt>
                <c:pt idx="222">
                  <c:v>-4.5216218118828806</c:v>
                </c:pt>
                <c:pt idx="223">
                  <c:v>-7.7836153611290326</c:v>
                </c:pt>
                <c:pt idx="224">
                  <c:v>-9.9950904933005216</c:v>
                </c:pt>
                <c:pt idx="225">
                  <c:v>2.4278074875100728</c:v>
                </c:pt>
                <c:pt idx="226">
                  <c:v>-3.4368348488909</c:v>
                </c:pt>
                <c:pt idx="227">
                  <c:v>3.4188242918962608</c:v>
                </c:pt>
                <c:pt idx="228">
                  <c:v>-2.2608742309155812</c:v>
                </c:pt>
                <c:pt idx="229">
                  <c:v>-2.4393790689809691</c:v>
                </c:pt>
                <c:pt idx="230">
                  <c:v>-4.6621201991944279</c:v>
                </c:pt>
                <c:pt idx="231">
                  <c:v>-5.6811757081037371</c:v>
                </c:pt>
                <c:pt idx="232">
                  <c:v>-0.93808081716973923</c:v>
                </c:pt>
                <c:pt idx="233">
                  <c:v>6.0580767109289546</c:v>
                </c:pt>
                <c:pt idx="234">
                  <c:v>6.1707455278469148</c:v>
                </c:pt>
                <c:pt idx="235">
                  <c:v>-2.4849658964726373</c:v>
                </c:pt>
                <c:pt idx="236">
                  <c:v>2.0694472760356852</c:v>
                </c:pt>
                <c:pt idx="237">
                  <c:v>-5.3040736889143396</c:v>
                </c:pt>
                <c:pt idx="238">
                  <c:v>-0.58361536112903245</c:v>
                </c:pt>
                <c:pt idx="239">
                  <c:v>5.7137358517161303</c:v>
                </c:pt>
                <c:pt idx="240">
                  <c:v>5.9784304716494958</c:v>
                </c:pt>
                <c:pt idx="241">
                  <c:v>-0.26232933332396158</c:v>
                </c:pt>
                <c:pt idx="242">
                  <c:v>0.83393276183951315</c:v>
                </c:pt>
                <c:pt idx="243">
                  <c:v>0.24909351531514545</c:v>
                </c:pt>
                <c:pt idx="244">
                  <c:v>1.2693949925033081</c:v>
                </c:pt>
                <c:pt idx="245">
                  <c:v>1.2670076230103895</c:v>
                </c:pt>
                <c:pt idx="246">
                  <c:v>1.5200179766427304</c:v>
                </c:pt>
                <c:pt idx="247">
                  <c:v>-2.4899497695880015</c:v>
                </c:pt>
                <c:pt idx="248">
                  <c:v>6.5656048041344022</c:v>
                </c:pt>
                <c:pt idx="249">
                  <c:v>-1.8483622645947797</c:v>
                </c:pt>
                <c:pt idx="250">
                  <c:v>1.307401443257163</c:v>
                </c:pt>
                <c:pt idx="251">
                  <c:v>2.6503917671263721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84320"/>
        <c:axId val="306584896"/>
      </c:scatterChart>
      <c:valAx>
        <c:axId val="306584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06584896"/>
        <c:crosses val="autoZero"/>
        <c:crossBetween val="midCat"/>
      </c:valAx>
      <c:valAx>
        <c:axId val="3065848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0658432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'Prob1b&amp;c'!$D$10:$D$261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205056"/>
        <c:axId val="416205632"/>
      </c:scatterChart>
      <c:valAx>
        <c:axId val="416205056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6205632"/>
        <c:crosses val="autoZero"/>
        <c:crossBetween val="midCat"/>
      </c:valAx>
      <c:valAx>
        <c:axId val="416205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620505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'Prob1b&amp;c'!$E$10:$E$261</c:f>
              <c:numCache>
                <c:formatCode>0.000000</c:formatCode>
                <c:ptCount val="252"/>
                <c:pt idx="0">
                  <c:v>15.834432861736701</c:v>
                </c:pt>
                <c:pt idx="1">
                  <c:v>11.681427980995032</c:v>
                </c:pt>
                <c:pt idx="2">
                  <c:v>18.517697151188948</c:v>
                </c:pt>
                <c:pt idx="3">
                  <c:v>13.927034617925763</c:v>
                </c:pt>
                <c:pt idx="4">
                  <c:v>23.509453452790751</c:v>
                </c:pt>
                <c:pt idx="5">
                  <c:v>17.710834222260459</c:v>
                </c:pt>
                <c:pt idx="6">
                  <c:v>18.267047258958094</c:v>
                </c:pt>
                <c:pt idx="7">
                  <c:v>15.164028880715101</c:v>
                </c:pt>
                <c:pt idx="8">
                  <c:v>10.301205208359505</c:v>
                </c:pt>
                <c:pt idx="9">
                  <c:v>14.630083847600368</c:v>
                </c:pt>
                <c:pt idx="10">
                  <c:v>10.727728859089567</c:v>
                </c:pt>
                <c:pt idx="11">
                  <c:v>14.649189972374742</c:v>
                </c:pt>
                <c:pt idx="12">
                  <c:v>19.011470616989982</c:v>
                </c:pt>
                <c:pt idx="13">
                  <c:v>24.698304025283477</c:v>
                </c:pt>
                <c:pt idx="14">
                  <c:v>22.181738810303948</c:v>
                </c:pt>
                <c:pt idx="15">
                  <c:v>21.904010670315806</c:v>
                </c:pt>
                <c:pt idx="16">
                  <c:v>21.281750379590804</c:v>
                </c:pt>
                <c:pt idx="17">
                  <c:v>22.008270173891923</c:v>
                </c:pt>
                <c:pt idx="18">
                  <c:v>18.740512038941162</c:v>
                </c:pt>
                <c:pt idx="19">
                  <c:v>22.489707076857897</c:v>
                </c:pt>
                <c:pt idx="20">
                  <c:v>22.751490970880226</c:v>
                </c:pt>
                <c:pt idx="21">
                  <c:v>23.616874835175402</c:v>
                </c:pt>
                <c:pt idx="22">
                  <c:v>9.7222783637567289</c:v>
                </c:pt>
                <c:pt idx="23">
                  <c:v>11.049993006243525</c:v>
                </c:pt>
                <c:pt idx="24">
                  <c:v>9.9562272533003977</c:v>
                </c:pt>
                <c:pt idx="25">
                  <c:v>9.9518628134482654</c:v>
                </c:pt>
                <c:pt idx="26">
                  <c:v>8.9834220066205575</c:v>
                </c:pt>
                <c:pt idx="27">
                  <c:v>18.296084824480324</c:v>
                </c:pt>
                <c:pt idx="28">
                  <c:v>10.171070018069706</c:v>
                </c:pt>
                <c:pt idx="29">
                  <c:v>13.961639184343717</c:v>
                </c:pt>
                <c:pt idx="30">
                  <c:v>14.546133029842224</c:v>
                </c:pt>
                <c:pt idx="31">
                  <c:v>13.272129078547749</c:v>
                </c:pt>
                <c:pt idx="32">
                  <c:v>9.7055773610695368</c:v>
                </c:pt>
                <c:pt idx="33">
                  <c:v>23.989687794713141</c:v>
                </c:pt>
                <c:pt idx="34">
                  <c:v>32.462842434991401</c:v>
                </c:pt>
                <c:pt idx="35">
                  <c:v>35.911595525014867</c:v>
                </c:pt>
                <c:pt idx="36">
                  <c:v>24.853869097964733</c:v>
                </c:pt>
                <c:pt idx="37">
                  <c:v>24.516863265888546</c:v>
                </c:pt>
                <c:pt idx="38">
                  <c:v>54.678190352815633</c:v>
                </c:pt>
                <c:pt idx="39">
                  <c:v>31.409248249361966</c:v>
                </c:pt>
                <c:pt idx="40">
                  <c:v>42.31381472581802</c:v>
                </c:pt>
                <c:pt idx="41">
                  <c:v>27.3994718784665</c:v>
                </c:pt>
                <c:pt idx="42">
                  <c:v>31.656736262784278</c:v>
                </c:pt>
                <c:pt idx="43">
                  <c:v>26.199487304182306</c:v>
                </c:pt>
                <c:pt idx="44">
                  <c:v>9.6080874194327563</c:v>
                </c:pt>
                <c:pt idx="45">
                  <c:v>10.090726883442329</c:v>
                </c:pt>
                <c:pt idx="46">
                  <c:v>8.3889967203741946</c:v>
                </c:pt>
                <c:pt idx="47">
                  <c:v>9.9697663771790417</c:v>
                </c:pt>
                <c:pt idx="48">
                  <c:v>14.1955880738874</c:v>
                </c:pt>
                <c:pt idx="49">
                  <c:v>6.6594315528274208</c:v>
                </c:pt>
                <c:pt idx="50">
                  <c:v>14.125176380007879</c:v>
                </c:pt>
                <c:pt idx="51">
                  <c:v>10.26299295881077</c:v>
                </c:pt>
                <c:pt idx="52">
                  <c:v>13.720920732860726</c:v>
                </c:pt>
                <c:pt idx="53">
                  <c:v>8.6858309851366897</c:v>
                </c:pt>
                <c:pt idx="54">
                  <c:v>10.964839627441783</c:v>
                </c:pt>
                <c:pt idx="55">
                  <c:v>23.059459237434176</c:v>
                </c:pt>
                <c:pt idx="56">
                  <c:v>25.327333877947815</c:v>
                </c:pt>
                <c:pt idx="57">
                  <c:v>27.333424624439132</c:v>
                </c:pt>
                <c:pt idx="58">
                  <c:v>27.309954059812618</c:v>
                </c:pt>
                <c:pt idx="59">
                  <c:v>25.686607713606904</c:v>
                </c:pt>
                <c:pt idx="60">
                  <c:v>25.479737071820516</c:v>
                </c:pt>
                <c:pt idx="61">
                  <c:v>21.658927778980683</c:v>
                </c:pt>
                <c:pt idx="62">
                  <c:v>25.694579836589831</c:v>
                </c:pt>
                <c:pt idx="63">
                  <c:v>25.861278911062527</c:v>
                </c:pt>
                <c:pt idx="64">
                  <c:v>27.892042783223943</c:v>
                </c:pt>
                <c:pt idx="65">
                  <c:v>25.957566291655723</c:v>
                </c:pt>
                <c:pt idx="66">
                  <c:v>13.175841697954553</c:v>
                </c:pt>
                <c:pt idx="67">
                  <c:v>14.50912334133708</c:v>
                </c:pt>
                <c:pt idx="68">
                  <c:v>10.443231157162117</c:v>
                </c:pt>
                <c:pt idx="69">
                  <c:v>13.188178260789591</c:v>
                </c:pt>
                <c:pt idx="70">
                  <c:v>17.74543878867842</c:v>
                </c:pt>
                <c:pt idx="71">
                  <c:v>13.649306477937621</c:v>
                </c:pt>
                <c:pt idx="72">
                  <c:v>10.715392296254521</c:v>
                </c:pt>
                <c:pt idx="73">
                  <c:v>12.008056568001138</c:v>
                </c:pt>
                <c:pt idx="74">
                  <c:v>15.779519609500781</c:v>
                </c:pt>
                <c:pt idx="75">
                  <c:v>13.738824296591503</c:v>
                </c:pt>
                <c:pt idx="76">
                  <c:v>10.55742210148609</c:v>
                </c:pt>
                <c:pt idx="77">
                  <c:v>21.857069541062799</c:v>
                </c:pt>
                <c:pt idx="78">
                  <c:v>21.071272054673635</c:v>
                </c:pt>
                <c:pt idx="79">
                  <c:v>23.784776470691696</c:v>
                </c:pt>
                <c:pt idx="80">
                  <c:v>22.835441788638363</c:v>
                </c:pt>
                <c:pt idx="81">
                  <c:v>18.644224658347966</c:v>
                </c:pt>
                <c:pt idx="82">
                  <c:v>21.15642543347537</c:v>
                </c:pt>
                <c:pt idx="83">
                  <c:v>20.891033856322288</c:v>
                </c:pt>
                <c:pt idx="84">
                  <c:v>24.577343519020189</c:v>
                </c:pt>
                <c:pt idx="85">
                  <c:v>18.956557364754062</c:v>
                </c:pt>
                <c:pt idx="86">
                  <c:v>18.049799372101596</c:v>
                </c:pt>
                <c:pt idx="87">
                  <c:v>20.799110915581224</c:v>
                </c:pt>
                <c:pt idx="88">
                  <c:v>13.51284753003074</c:v>
                </c:pt>
                <c:pt idx="89">
                  <c:v>13.543087656596562</c:v>
                </c:pt>
                <c:pt idx="90">
                  <c:v>21.353364634513902</c:v>
                </c:pt>
                <c:pt idx="91">
                  <c:v>20.068226681427973</c:v>
                </c:pt>
                <c:pt idx="92">
                  <c:v>12.797461737521076</c:v>
                </c:pt>
                <c:pt idx="93">
                  <c:v>21.558275958535347</c:v>
                </c:pt>
                <c:pt idx="94">
                  <c:v>14.162186068513023</c:v>
                </c:pt>
                <c:pt idx="95">
                  <c:v>19.08112555414813</c:v>
                </c:pt>
                <c:pt idx="96">
                  <c:v>16.761499540207119</c:v>
                </c:pt>
                <c:pt idx="97">
                  <c:v>17.575132031074936</c:v>
                </c:pt>
                <c:pt idx="98">
                  <c:v>17.515854338986884</c:v>
                </c:pt>
                <c:pt idx="99">
                  <c:v>19.096623995791724</c:v>
                </c:pt>
                <c:pt idx="100">
                  <c:v>18.857108105352317</c:v>
                </c:pt>
                <c:pt idx="101">
                  <c:v>17.775678915244235</c:v>
                </c:pt>
                <c:pt idx="102">
                  <c:v>16.376350017834341</c:v>
                </c:pt>
                <c:pt idx="103">
                  <c:v>19.037346303703664</c:v>
                </c:pt>
                <c:pt idx="104">
                  <c:v>23.784776470691696</c:v>
                </c:pt>
                <c:pt idx="105">
                  <c:v>16.771430980954989</c:v>
                </c:pt>
                <c:pt idx="106">
                  <c:v>24.008793919487502</c:v>
                </c:pt>
                <c:pt idx="107">
                  <c:v>22.76623265580244</c:v>
                </c:pt>
                <c:pt idx="108">
                  <c:v>13.496146527343562</c:v>
                </c:pt>
                <c:pt idx="109">
                  <c:v>19.623799466967121</c:v>
                </c:pt>
                <c:pt idx="110">
                  <c:v>18.950990363858331</c:v>
                </c:pt>
                <c:pt idx="111">
                  <c:v>27.561806513087078</c:v>
                </c:pt>
                <c:pt idx="112">
                  <c:v>20.957081110349655</c:v>
                </c:pt>
                <c:pt idx="113">
                  <c:v>17.240531321085925</c:v>
                </c:pt>
                <c:pt idx="114">
                  <c:v>18.189866003139265</c:v>
                </c:pt>
                <c:pt idx="115">
                  <c:v>15.859105987406792</c:v>
                </c:pt>
                <c:pt idx="116">
                  <c:v>16.004739619340185</c:v>
                </c:pt>
                <c:pt idx="117">
                  <c:v>16.454733834696754</c:v>
                </c:pt>
                <c:pt idx="118">
                  <c:v>16.839883357069553</c:v>
                </c:pt>
                <c:pt idx="119">
                  <c:v>14.653554412226875</c:v>
                </c:pt>
                <c:pt idx="120">
                  <c:v>21.031100487359943</c:v>
                </c:pt>
                <c:pt idx="121">
                  <c:v>22.104557554485105</c:v>
                </c:pt>
                <c:pt idx="122">
                  <c:v>13.979542748074493</c:v>
                </c:pt>
                <c:pt idx="123">
                  <c:v>17.028850435125165</c:v>
                </c:pt>
                <c:pt idx="124">
                  <c:v>15.857903426363208</c:v>
                </c:pt>
                <c:pt idx="125">
                  <c:v>19.388648016379868</c:v>
                </c:pt>
                <c:pt idx="126">
                  <c:v>19.791701102483422</c:v>
                </c:pt>
                <c:pt idx="127">
                  <c:v>11.079030571765756</c:v>
                </c:pt>
                <c:pt idx="128">
                  <c:v>18.016397366727233</c:v>
                </c:pt>
                <c:pt idx="129">
                  <c:v>15.823298859945247</c:v>
                </c:pt>
                <c:pt idx="130">
                  <c:v>16.820777232295171</c:v>
                </c:pt>
                <c:pt idx="131">
                  <c:v>17.552864027492021</c:v>
                </c:pt>
                <c:pt idx="132">
                  <c:v>22.177374370451808</c:v>
                </c:pt>
                <c:pt idx="133">
                  <c:v>19.208409818028521</c:v>
                </c:pt>
                <c:pt idx="134">
                  <c:v>16.105391439785521</c:v>
                </c:pt>
                <c:pt idx="135">
                  <c:v>25.135961677805007</c:v>
                </c:pt>
                <c:pt idx="136">
                  <c:v>14.628881286556776</c:v>
                </c:pt>
                <c:pt idx="137">
                  <c:v>20.934813106766747</c:v>
                </c:pt>
                <c:pt idx="138">
                  <c:v>15.91401923964272</c:v>
                </c:pt>
                <c:pt idx="139">
                  <c:v>25.618601141814572</c:v>
                </c:pt>
                <c:pt idx="140">
                  <c:v>19.102190996687447</c:v>
                </c:pt>
                <c:pt idx="141">
                  <c:v>19.936132173373224</c:v>
                </c:pt>
                <c:pt idx="142">
                  <c:v>19.665173595324404</c:v>
                </c:pt>
                <c:pt idx="143">
                  <c:v>7.7846399933799546</c:v>
                </c:pt>
                <c:pt idx="144">
                  <c:v>10.050555316128637</c:v>
                </c:pt>
                <c:pt idx="145">
                  <c:v>11.854896617407064</c:v>
                </c:pt>
                <c:pt idx="146">
                  <c:v>22.01503973583123</c:v>
                </c:pt>
                <c:pt idx="147">
                  <c:v>24.73967815364076</c:v>
                </c:pt>
                <c:pt idx="148">
                  <c:v>7.238358397430197</c:v>
                </c:pt>
                <c:pt idx="149">
                  <c:v>28.600659013794292</c:v>
                </c:pt>
                <c:pt idx="150">
                  <c:v>10.06485119672864</c:v>
                </c:pt>
                <c:pt idx="151">
                  <c:v>23.47484888637279</c:v>
                </c:pt>
                <c:pt idx="152">
                  <c:v>4.9446080702028681</c:v>
                </c:pt>
                <c:pt idx="153">
                  <c:v>18.115846626128977</c:v>
                </c:pt>
                <c:pt idx="154">
                  <c:v>22.225518060748399</c:v>
                </c:pt>
                <c:pt idx="155">
                  <c:v>10.211687389705617</c:v>
                </c:pt>
                <c:pt idx="156">
                  <c:v>28.161798800229171</c:v>
                </c:pt>
                <c:pt idx="157">
                  <c:v>16.833113795130224</c:v>
                </c:pt>
                <c:pt idx="158">
                  <c:v>9.5543767282404204</c:v>
                </c:pt>
                <c:pt idx="159">
                  <c:v>18.33986407492479</c:v>
                </c:pt>
                <c:pt idx="160">
                  <c:v>10.492577408502299</c:v>
                </c:pt>
                <c:pt idx="161">
                  <c:v>19.553387773087614</c:v>
                </c:pt>
                <c:pt idx="162">
                  <c:v>19.791701102483422</c:v>
                </c:pt>
                <c:pt idx="163">
                  <c:v>12.995603499603206</c:v>
                </c:pt>
                <c:pt idx="164">
                  <c:v>27.022294479076628</c:v>
                </c:pt>
                <c:pt idx="165">
                  <c:v>18.773157287594167</c:v>
                </c:pt>
                <c:pt idx="166">
                  <c:v>19.11889199937464</c:v>
                </c:pt>
                <c:pt idx="167">
                  <c:v>23.173650181758148</c:v>
                </c:pt>
                <c:pt idx="168">
                  <c:v>35.06095334564192</c:v>
                </c:pt>
                <c:pt idx="169">
                  <c:v>18.483092584770993</c:v>
                </c:pt>
                <c:pt idx="170">
                  <c:v>13.654873478833352</c:v>
                </c:pt>
                <c:pt idx="171">
                  <c:v>10.447595597014249</c:v>
                </c:pt>
                <c:pt idx="172">
                  <c:v>17.252867883920977</c:v>
                </c:pt>
                <c:pt idx="173">
                  <c:v>16.952871740349927</c:v>
                </c:pt>
                <c:pt idx="174">
                  <c:v>29.021615663628623</c:v>
                </c:pt>
                <c:pt idx="175">
                  <c:v>11.103703697435854</c:v>
                </c:pt>
                <c:pt idx="176">
                  <c:v>14.963481996545795</c:v>
                </c:pt>
                <c:pt idx="177">
                  <c:v>30.162322545824757</c:v>
                </c:pt>
                <c:pt idx="178">
                  <c:v>19.887988483076619</c:v>
                </c:pt>
                <c:pt idx="179">
                  <c:v>24.531604950810781</c:v>
                </c:pt>
                <c:pt idx="180">
                  <c:v>24.747650276623673</c:v>
                </c:pt>
                <c:pt idx="181">
                  <c:v>5.2489686536260649</c:v>
                </c:pt>
                <c:pt idx="182">
                  <c:v>15.077672940869761</c:v>
                </c:pt>
                <c:pt idx="183">
                  <c:v>15.691204351890498</c:v>
                </c:pt>
                <c:pt idx="184">
                  <c:v>15.368940204736539</c:v>
                </c:pt>
                <c:pt idx="185">
                  <c:v>12.593752974543229</c:v>
                </c:pt>
                <c:pt idx="186">
                  <c:v>27.851871215910265</c:v>
                </c:pt>
                <c:pt idx="187">
                  <c:v>22.332939443133064</c:v>
                </c:pt>
                <c:pt idx="188">
                  <c:v>21.438518013315644</c:v>
                </c:pt>
                <c:pt idx="189">
                  <c:v>26.101997362545532</c:v>
                </c:pt>
                <c:pt idx="190">
                  <c:v>11.89627074576434</c:v>
                </c:pt>
                <c:pt idx="191">
                  <c:v>29.707963890616057</c:v>
                </c:pt>
                <c:pt idx="192">
                  <c:v>20.062659680532235</c:v>
                </c:pt>
                <c:pt idx="193">
                  <c:v>25.174173927353735</c:v>
                </c:pt>
                <c:pt idx="194">
                  <c:v>13.098660442135717</c:v>
                </c:pt>
                <c:pt idx="195">
                  <c:v>23.063823677286308</c:v>
                </c:pt>
                <c:pt idx="196">
                  <c:v>15.612820535028071</c:v>
                </c:pt>
                <c:pt idx="197">
                  <c:v>16.556588216185681</c:v>
                </c:pt>
                <c:pt idx="198">
                  <c:v>8.0790691360552813</c:v>
                </c:pt>
                <c:pt idx="199">
                  <c:v>18.956557364754062</c:v>
                </c:pt>
                <c:pt idx="200">
                  <c:v>16.976342304976434</c:v>
                </c:pt>
                <c:pt idx="201">
                  <c:v>15.26468070116043</c:v>
                </c:pt>
                <c:pt idx="202">
                  <c:v>25.406920255853827</c:v>
                </c:pt>
                <c:pt idx="203">
                  <c:v>14.660323974166197</c:v>
                </c:pt>
                <c:pt idx="204">
                  <c:v>33.590010193308906</c:v>
                </c:pt>
                <c:pt idx="205">
                  <c:v>20.015718551279235</c:v>
                </c:pt>
                <c:pt idx="206">
                  <c:v>22.930526608187975</c:v>
                </c:pt>
                <c:pt idx="207">
                  <c:v>23.618077396218993</c:v>
                </c:pt>
                <c:pt idx="208">
                  <c:v>13.475837841525603</c:v>
                </c:pt>
                <c:pt idx="209">
                  <c:v>13.506077968091425</c:v>
                </c:pt>
                <c:pt idx="210">
                  <c:v>11.85369405636348</c:v>
                </c:pt>
                <c:pt idx="211">
                  <c:v>24.201368680673902</c:v>
                </c:pt>
                <c:pt idx="212">
                  <c:v>16.406590144400155</c:v>
                </c:pt>
                <c:pt idx="213">
                  <c:v>22.224315499704808</c:v>
                </c:pt>
                <c:pt idx="214">
                  <c:v>14.269607450897674</c:v>
                </c:pt>
                <c:pt idx="215">
                  <c:v>42.455840674620632</c:v>
                </c:pt>
                <c:pt idx="216">
                  <c:v>11.926510872330169</c:v>
                </c:pt>
                <c:pt idx="217">
                  <c:v>12.040701816654142</c:v>
                </c:pt>
                <c:pt idx="218">
                  <c:v>23.209457309219701</c:v>
                </c:pt>
                <c:pt idx="219">
                  <c:v>17.246098321981655</c:v>
                </c:pt>
                <c:pt idx="220">
                  <c:v>18.54357283790263</c:v>
                </c:pt>
                <c:pt idx="221">
                  <c:v>29.778375584495564</c:v>
                </c:pt>
                <c:pt idx="222">
                  <c:v>17.569565030179199</c:v>
                </c:pt>
                <c:pt idx="223">
                  <c:v>14.549294908650765</c:v>
                </c:pt>
                <c:pt idx="224">
                  <c:v>21.905213231359397</c:v>
                </c:pt>
                <c:pt idx="225">
                  <c:v>11.811117366962606</c:v>
                </c:pt>
                <c:pt idx="226">
                  <c:v>19.431224705780728</c:v>
                </c:pt>
                <c:pt idx="227">
                  <c:v>19.529917208461114</c:v>
                </c:pt>
                <c:pt idx="228">
                  <c:v>17.558431028387758</c:v>
                </c:pt>
                <c:pt idx="229">
                  <c:v>20.536124460515317</c:v>
                </c:pt>
                <c:pt idx="230">
                  <c:v>17.826984484349389</c:v>
                </c:pt>
                <c:pt idx="231">
                  <c:v>21.029897926316352</c:v>
                </c:pt>
                <c:pt idx="232">
                  <c:v>15.49983215174769</c:v>
                </c:pt>
                <c:pt idx="233">
                  <c:v>22.54101264596305</c:v>
                </c:pt>
                <c:pt idx="234">
                  <c:v>21.334258509739534</c:v>
                </c:pt>
                <c:pt idx="235">
                  <c:v>22.853345352369139</c:v>
                </c:pt>
                <c:pt idx="236">
                  <c:v>21.720610593155911</c:v>
                </c:pt>
                <c:pt idx="237">
                  <c:v>33.67396101106705</c:v>
                </c:pt>
                <c:pt idx="238">
                  <c:v>13.199312262581053</c:v>
                </c:pt>
                <c:pt idx="239">
                  <c:v>27.139647302209141</c:v>
                </c:pt>
                <c:pt idx="240">
                  <c:v>13.401818464515316</c:v>
                </c:pt>
                <c:pt idx="241">
                  <c:v>37.197936039144395</c:v>
                </c:pt>
                <c:pt idx="242">
                  <c:v>29.003712099897847</c:v>
                </c:pt>
                <c:pt idx="243">
                  <c:v>31.459797061745753</c:v>
                </c:pt>
                <c:pt idx="244">
                  <c:v>29.188314738101333</c:v>
                </c:pt>
                <c:pt idx="245">
                  <c:v>14.340019144777187</c:v>
                </c:pt>
                <c:pt idx="246">
                  <c:v>28.979038974227748</c:v>
                </c:pt>
                <c:pt idx="247">
                  <c:v>15.227671012655286</c:v>
                </c:pt>
                <c:pt idx="248">
                  <c:v>27.711804584872603</c:v>
                </c:pt>
                <c:pt idx="249">
                  <c:v>34.254847173434776</c:v>
                </c:pt>
                <c:pt idx="250">
                  <c:v>24.81806197050318</c:v>
                </c:pt>
                <c:pt idx="251">
                  <c:v>29.873460404045176</c:v>
                </c:pt>
              </c:numCache>
            </c:numRef>
          </c:xVal>
          <c:yVal>
            <c:numRef>
              <c:f>'Prob1b&amp;c'!$F$10:$F$261</c:f>
              <c:numCache>
                <c:formatCode>0.000000</c:formatCode>
                <c:ptCount val="252"/>
                <c:pt idx="0">
                  <c:v>-3.5344328617367005</c:v>
                </c:pt>
                <c:pt idx="1">
                  <c:v>-5.5814279809950325</c:v>
                </c:pt>
                <c:pt idx="2">
                  <c:v>6.7823028488110531</c:v>
                </c:pt>
                <c:pt idx="3">
                  <c:v>-3.5270346179257626</c:v>
                </c:pt>
                <c:pt idx="4">
                  <c:v>5.190546547209248</c:v>
                </c:pt>
                <c:pt idx="5">
                  <c:v>3.1891657777395395</c:v>
                </c:pt>
                <c:pt idx="6">
                  <c:v>0.9329527410419054</c:v>
                </c:pt>
                <c:pt idx="7">
                  <c:v>-2.7640288807151006</c:v>
                </c:pt>
                <c:pt idx="8">
                  <c:v>-6.2012052083595055</c:v>
                </c:pt>
                <c:pt idx="9">
                  <c:v>-2.9300838476003683</c:v>
                </c:pt>
                <c:pt idx="10">
                  <c:v>-3.6277288590895669</c:v>
                </c:pt>
                <c:pt idx="11">
                  <c:v>-6.8491899723747425</c:v>
                </c:pt>
                <c:pt idx="12">
                  <c:v>1.7885293830100188</c:v>
                </c:pt>
                <c:pt idx="13">
                  <c:v>-3.4983040252834776</c:v>
                </c:pt>
                <c:pt idx="14">
                  <c:v>-8.1738810303946252E-2</c:v>
                </c:pt>
                <c:pt idx="15">
                  <c:v>-1.0040106703158074</c:v>
                </c:pt>
                <c:pt idx="16">
                  <c:v>7.7182496204091962</c:v>
                </c:pt>
                <c:pt idx="17">
                  <c:v>0.89172982610807594</c:v>
                </c:pt>
                <c:pt idx="18">
                  <c:v>-2.7405120389411621</c:v>
                </c:pt>
                <c:pt idx="19">
                  <c:v>-5.9897070768578971</c:v>
                </c:pt>
                <c:pt idx="20">
                  <c:v>-3.651490970880225</c:v>
                </c:pt>
                <c:pt idx="21">
                  <c:v>-8.4168748351754026</c:v>
                </c:pt>
                <c:pt idx="22">
                  <c:v>5.8777216362432707</c:v>
                </c:pt>
                <c:pt idx="23">
                  <c:v>6.6500069937564739</c:v>
                </c:pt>
                <c:pt idx="24">
                  <c:v>4.0437727466996023</c:v>
                </c:pt>
                <c:pt idx="25">
                  <c:v>-6.2518628134482652</c:v>
                </c:pt>
                <c:pt idx="26">
                  <c:v>-1.0834220066205571</c:v>
                </c:pt>
                <c:pt idx="27">
                  <c:v>4.6039151755196741</c:v>
                </c:pt>
                <c:pt idx="28">
                  <c:v>-6.4710700180697058</c:v>
                </c:pt>
                <c:pt idx="29">
                  <c:v>-5.1616391843437164</c:v>
                </c:pt>
                <c:pt idx="30">
                  <c:v>-2.6461330298422236</c:v>
                </c:pt>
                <c:pt idx="31">
                  <c:v>-7.5721290785477491</c:v>
                </c:pt>
                <c:pt idx="32">
                  <c:v>2.0944226389304639</c:v>
                </c:pt>
                <c:pt idx="33">
                  <c:v>-2.6896877947131408</c:v>
                </c:pt>
                <c:pt idx="34">
                  <c:v>-0.16284243499140416</c:v>
                </c:pt>
                <c:pt idx="35">
                  <c:v>4.1884044749851341</c:v>
                </c:pt>
                <c:pt idx="36">
                  <c:v>-0.65386909796473347</c:v>
                </c:pt>
                <c:pt idx="37">
                  <c:v>3.8831367341114529</c:v>
                </c:pt>
                <c:pt idx="38">
                  <c:v>-19.478190352815631</c:v>
                </c:pt>
                <c:pt idx="39">
                  <c:v>1.1907517506380358</c:v>
                </c:pt>
                <c:pt idx="40">
                  <c:v>-7.8138147258180197</c:v>
                </c:pt>
                <c:pt idx="41">
                  <c:v>5.5005281215334989</c:v>
                </c:pt>
                <c:pt idx="42">
                  <c:v>-5.6736262784276903E-2</c:v>
                </c:pt>
                <c:pt idx="43">
                  <c:v>5.8005126958176945</c:v>
                </c:pt>
                <c:pt idx="44">
                  <c:v>-1.9080874194327562</c:v>
                </c:pt>
                <c:pt idx="45">
                  <c:v>3.8092731165576712</c:v>
                </c:pt>
                <c:pt idx="46">
                  <c:v>2.4110032796258061</c:v>
                </c:pt>
                <c:pt idx="47">
                  <c:v>-4.369766377179042</c:v>
                </c:pt>
                <c:pt idx="48">
                  <c:v>-0.59558807388740043</c:v>
                </c:pt>
                <c:pt idx="49">
                  <c:v>-2.6594315528274208</c:v>
                </c:pt>
                <c:pt idx="50">
                  <c:v>-3.9251763800078798</c:v>
                </c:pt>
                <c:pt idx="51">
                  <c:v>-3.6629929588107704</c:v>
                </c:pt>
                <c:pt idx="52">
                  <c:v>-5.7209207328607263</c:v>
                </c:pt>
                <c:pt idx="53">
                  <c:v>-2.3858309851366899</c:v>
                </c:pt>
                <c:pt idx="54">
                  <c:v>-7.0648396274417831</c:v>
                </c:pt>
                <c:pt idx="55">
                  <c:v>-0.45945923743417438</c:v>
                </c:pt>
                <c:pt idx="56">
                  <c:v>-4.9273338779478166</c:v>
                </c:pt>
                <c:pt idx="57">
                  <c:v>0.66657537556086766</c:v>
                </c:pt>
                <c:pt idx="58">
                  <c:v>4.1900459401873817</c:v>
                </c:pt>
                <c:pt idx="59">
                  <c:v>-1.0866077136069023</c:v>
                </c:pt>
                <c:pt idx="60">
                  <c:v>0.62026292817948558</c:v>
                </c:pt>
                <c:pt idx="61">
                  <c:v>8.1410722210193178</c:v>
                </c:pt>
                <c:pt idx="62">
                  <c:v>5.005420163410168</c:v>
                </c:pt>
                <c:pt idx="63">
                  <c:v>-6.1278911062526475E-2</c:v>
                </c:pt>
                <c:pt idx="64">
                  <c:v>4.4079572167760546</c:v>
                </c:pt>
                <c:pt idx="65">
                  <c:v>4.0424337083442765</c:v>
                </c:pt>
                <c:pt idx="66">
                  <c:v>8.324158302045447</c:v>
                </c:pt>
                <c:pt idx="67">
                  <c:v>-0.70912334133707944</c:v>
                </c:pt>
                <c:pt idx="68">
                  <c:v>-4.1432311571621172</c:v>
                </c:pt>
                <c:pt idx="69">
                  <c:v>-0.28817826078959108</c:v>
                </c:pt>
                <c:pt idx="70">
                  <c:v>6.5545612113215803</c:v>
                </c:pt>
                <c:pt idx="71">
                  <c:v>-4.8493064779376205</c:v>
                </c:pt>
                <c:pt idx="72">
                  <c:v>-2.2153922962545209</c:v>
                </c:pt>
                <c:pt idx="73">
                  <c:v>1.4919434319988625</c:v>
                </c:pt>
                <c:pt idx="74">
                  <c:v>-3.9795196095007803</c:v>
                </c:pt>
                <c:pt idx="75">
                  <c:v>4.7611757034084974</c:v>
                </c:pt>
                <c:pt idx="76">
                  <c:v>-1.7574221014860889</c:v>
                </c:pt>
                <c:pt idx="77">
                  <c:v>0.3429304589372002</c:v>
                </c:pt>
                <c:pt idx="78">
                  <c:v>0.42872794532636505</c:v>
                </c:pt>
                <c:pt idx="79">
                  <c:v>-4.9847764706916955</c:v>
                </c:pt>
                <c:pt idx="80">
                  <c:v>8.5645582113616356</c:v>
                </c:pt>
                <c:pt idx="81">
                  <c:v>8.1557753416520349</c:v>
                </c:pt>
                <c:pt idx="82">
                  <c:v>-2.7564254334753713</c:v>
                </c:pt>
                <c:pt idx="83">
                  <c:v>6.1089661436777121</c:v>
                </c:pt>
                <c:pt idx="84">
                  <c:v>2.4226564809798106</c:v>
                </c:pt>
                <c:pt idx="85">
                  <c:v>7.6434426352459397</c:v>
                </c:pt>
                <c:pt idx="86">
                  <c:v>-3.1497993721015956</c:v>
                </c:pt>
                <c:pt idx="87">
                  <c:v>2.3008890844187775</c:v>
                </c:pt>
                <c:pt idx="88">
                  <c:v>-5.2128475300307393</c:v>
                </c:pt>
                <c:pt idx="89">
                  <c:v>0.55691234340343776</c:v>
                </c:pt>
                <c:pt idx="90">
                  <c:v>-0.85336463451390188</c:v>
                </c:pt>
                <c:pt idx="91">
                  <c:v>-1.8682266814279735</c:v>
                </c:pt>
                <c:pt idx="92">
                  <c:v>-4.2974617375210755</c:v>
                </c:pt>
                <c:pt idx="93">
                  <c:v>3.3417240414646514</c:v>
                </c:pt>
                <c:pt idx="94">
                  <c:v>-5.162186068513023</c:v>
                </c:pt>
                <c:pt idx="95">
                  <c:v>-1.6811255541481316</c:v>
                </c:pt>
                <c:pt idx="96">
                  <c:v>-7.1614995402071191</c:v>
                </c:pt>
                <c:pt idx="97">
                  <c:v>-6.2751320310749357</c:v>
                </c:pt>
                <c:pt idx="98">
                  <c:v>0.28414566101311678</c:v>
                </c:pt>
                <c:pt idx="99">
                  <c:v>3.1033760042082754</c:v>
                </c:pt>
                <c:pt idx="100">
                  <c:v>2.342891894647682</c:v>
                </c:pt>
                <c:pt idx="101">
                  <c:v>2.6243210847557634</c:v>
                </c:pt>
                <c:pt idx="102">
                  <c:v>3.7236499821656608</c:v>
                </c:pt>
                <c:pt idx="103">
                  <c:v>3.2626536962963364</c:v>
                </c:pt>
                <c:pt idx="104">
                  <c:v>1.6152235293083024</c:v>
                </c:pt>
                <c:pt idx="105">
                  <c:v>1.2285690190450111</c:v>
                </c:pt>
                <c:pt idx="106">
                  <c:v>-4.7087939194875013</c:v>
                </c:pt>
                <c:pt idx="107">
                  <c:v>-4.4662326558024397</c:v>
                </c:pt>
                <c:pt idx="108">
                  <c:v>3.8038534726564386</c:v>
                </c:pt>
                <c:pt idx="109">
                  <c:v>1.7762005330328776</c:v>
                </c:pt>
                <c:pt idx="110">
                  <c:v>0.74900963614166827</c:v>
                </c:pt>
                <c:pt idx="111">
                  <c:v>0.43819348691292248</c:v>
                </c:pt>
                <c:pt idx="112">
                  <c:v>1.1429188896503462</c:v>
                </c:pt>
                <c:pt idx="113">
                  <c:v>4.0594686789140759</c:v>
                </c:pt>
                <c:pt idx="114">
                  <c:v>8.5101339968607341</c:v>
                </c:pt>
                <c:pt idx="115">
                  <c:v>0.84089401259320695</c:v>
                </c:pt>
                <c:pt idx="116">
                  <c:v>4.0952603806598162</c:v>
                </c:pt>
                <c:pt idx="117">
                  <c:v>-2.5547338346967532</c:v>
                </c:pt>
                <c:pt idx="118">
                  <c:v>8.9601166429304477</c:v>
                </c:pt>
                <c:pt idx="119">
                  <c:v>3.4464455877731268</c:v>
                </c:pt>
                <c:pt idx="120">
                  <c:v>6.8688995126400556</c:v>
                </c:pt>
                <c:pt idx="121">
                  <c:v>3.195442445514896</c:v>
                </c:pt>
                <c:pt idx="122">
                  <c:v>0.72045725192550591</c:v>
                </c:pt>
                <c:pt idx="123">
                  <c:v>-1.0288504351251646</c:v>
                </c:pt>
                <c:pt idx="124">
                  <c:v>-2.0579034263632074</c:v>
                </c:pt>
                <c:pt idx="125">
                  <c:v>-1.888648016379868</c:v>
                </c:pt>
                <c:pt idx="126">
                  <c:v>7.4082988975165769</c:v>
                </c:pt>
                <c:pt idx="127">
                  <c:v>6.3209694282342426</c:v>
                </c:pt>
                <c:pt idx="128">
                  <c:v>2.7836026332727677</c:v>
                </c:pt>
                <c:pt idx="129">
                  <c:v>-0.92329885994524652</c:v>
                </c:pt>
                <c:pt idx="130">
                  <c:v>1.2792227677048302</c:v>
                </c:pt>
                <c:pt idx="131">
                  <c:v>5.1471359725079786</c:v>
                </c:pt>
                <c:pt idx="132">
                  <c:v>1.4226256295481932</c:v>
                </c:pt>
                <c:pt idx="133">
                  <c:v>6.8915901819714804</c:v>
                </c:pt>
                <c:pt idx="134">
                  <c:v>8.2946085602144777</c:v>
                </c:pt>
                <c:pt idx="135">
                  <c:v>1.9640383221949946</c:v>
                </c:pt>
                <c:pt idx="136">
                  <c:v>7.1711187134432244</c:v>
                </c:pt>
                <c:pt idx="137">
                  <c:v>8.4651868932332519</c:v>
                </c:pt>
                <c:pt idx="138">
                  <c:v>6.3859807603572811</c:v>
                </c:pt>
                <c:pt idx="139">
                  <c:v>-5.2186011418145739</c:v>
                </c:pt>
                <c:pt idx="140">
                  <c:v>5.7978090033125511</c:v>
                </c:pt>
                <c:pt idx="141">
                  <c:v>-1.6361321733732233</c:v>
                </c:pt>
                <c:pt idx="142">
                  <c:v>3.6348264046755965</c:v>
                </c:pt>
                <c:pt idx="143">
                  <c:v>1.6153600066200458</c:v>
                </c:pt>
                <c:pt idx="144">
                  <c:v>0.24944468387136354</c:v>
                </c:pt>
                <c:pt idx="145">
                  <c:v>2.345103382592935</c:v>
                </c:pt>
                <c:pt idx="146">
                  <c:v>-2.8150397358312311</c:v>
                </c:pt>
                <c:pt idx="147">
                  <c:v>4.8603218463592412</c:v>
                </c:pt>
                <c:pt idx="148">
                  <c:v>-1.9383583974301972</c:v>
                </c:pt>
                <c:pt idx="149">
                  <c:v>-3.4006590137942929</c:v>
                </c:pt>
                <c:pt idx="150">
                  <c:v>-0.66485119672863924</c:v>
                </c:pt>
                <c:pt idx="151">
                  <c:v>-3.8748488863727886</c:v>
                </c:pt>
                <c:pt idx="152">
                  <c:v>5.1553919297971316</c:v>
                </c:pt>
                <c:pt idx="153">
                  <c:v>-1.6158466261289774</c:v>
                </c:pt>
                <c:pt idx="154">
                  <c:v>-1.2255180607483993</c:v>
                </c:pt>
                <c:pt idx="155">
                  <c:v>7.0883126102943841</c:v>
                </c:pt>
                <c:pt idx="156">
                  <c:v>3.0382011997708283</c:v>
                </c:pt>
                <c:pt idx="157">
                  <c:v>-6.8331137951302239</c:v>
                </c:pt>
                <c:pt idx="158">
                  <c:v>2.9456232717595796</c:v>
                </c:pt>
                <c:pt idx="159">
                  <c:v>4.1601359250752097</c:v>
                </c:pt>
                <c:pt idx="160">
                  <c:v>-1.092577408502299</c:v>
                </c:pt>
                <c:pt idx="161">
                  <c:v>-4.9533877730876146</c:v>
                </c:pt>
                <c:pt idx="162">
                  <c:v>-6.7917011024834224</c:v>
                </c:pt>
                <c:pt idx="163">
                  <c:v>2.1043965003967937</c:v>
                </c:pt>
                <c:pt idx="164">
                  <c:v>0.27770552092337297</c:v>
                </c:pt>
                <c:pt idx="165">
                  <c:v>0.42684271240583271</c:v>
                </c:pt>
                <c:pt idx="166">
                  <c:v>2.6811080006253611</c:v>
                </c:pt>
                <c:pt idx="167">
                  <c:v>-2.8736501817581477</c:v>
                </c:pt>
                <c:pt idx="168">
                  <c:v>1.2390466543580771</c:v>
                </c:pt>
                <c:pt idx="169">
                  <c:v>-1.9830925847709935</c:v>
                </c:pt>
                <c:pt idx="170">
                  <c:v>-10.654873478833352</c:v>
                </c:pt>
                <c:pt idx="171">
                  <c:v>-9.74759559701425</c:v>
                </c:pt>
                <c:pt idx="172">
                  <c:v>3.2471321160790225</c:v>
                </c:pt>
                <c:pt idx="173">
                  <c:v>-5.2871740349928587E-2</c:v>
                </c:pt>
                <c:pt idx="174">
                  <c:v>-3.7216156636286222</c:v>
                </c:pt>
                <c:pt idx="175">
                  <c:v>-1.2037036974358539</c:v>
                </c:pt>
                <c:pt idx="176">
                  <c:v>-1.8634819965457954</c:v>
                </c:pt>
                <c:pt idx="177">
                  <c:v>-0.26232254582475889</c:v>
                </c:pt>
                <c:pt idx="178">
                  <c:v>2.6120115169233813</c:v>
                </c:pt>
                <c:pt idx="179">
                  <c:v>-7.6316049508107824</c:v>
                </c:pt>
                <c:pt idx="180">
                  <c:v>1.852349723376328</c:v>
                </c:pt>
                <c:pt idx="181">
                  <c:v>-5.2489686536260649</c:v>
                </c:pt>
                <c:pt idx="182">
                  <c:v>-3.5776729408697605</c:v>
                </c:pt>
                <c:pt idx="183">
                  <c:v>-3.5912043518904984</c:v>
                </c:pt>
                <c:pt idx="184">
                  <c:v>2.1310597952634609</c:v>
                </c:pt>
                <c:pt idx="185">
                  <c:v>-3.993752974543229</c:v>
                </c:pt>
                <c:pt idx="186">
                  <c:v>-4.2518712159102634</c:v>
                </c:pt>
                <c:pt idx="187">
                  <c:v>-1.9329394431330655</c:v>
                </c:pt>
                <c:pt idx="188">
                  <c:v>-0.93851801331564388</c:v>
                </c:pt>
                <c:pt idx="189">
                  <c:v>-1.7019973625455336</c:v>
                </c:pt>
                <c:pt idx="190">
                  <c:v>-0.49627074576434005</c:v>
                </c:pt>
                <c:pt idx="191">
                  <c:v>8.3920361093839446</c:v>
                </c:pt>
                <c:pt idx="192">
                  <c:v>-4.1626596805322347</c:v>
                </c:pt>
                <c:pt idx="193">
                  <c:v>-0.47417392735373554</c:v>
                </c:pt>
                <c:pt idx="194">
                  <c:v>9.7013395578642836</c:v>
                </c:pt>
                <c:pt idx="195">
                  <c:v>2.4361763227136919</c:v>
                </c:pt>
                <c:pt idx="196">
                  <c:v>6.3871794649719291</c:v>
                </c:pt>
                <c:pt idx="197">
                  <c:v>1.1434117838143187</c:v>
                </c:pt>
                <c:pt idx="198">
                  <c:v>-1.4790691360552817</c:v>
                </c:pt>
                <c:pt idx="199">
                  <c:v>4.6434426352459397</c:v>
                </c:pt>
                <c:pt idx="200">
                  <c:v>-4.7763423049764349</c:v>
                </c:pt>
                <c:pt idx="201">
                  <c:v>6.8353192988395719</c:v>
                </c:pt>
                <c:pt idx="202">
                  <c:v>3.2930797441461728</c:v>
                </c:pt>
                <c:pt idx="203">
                  <c:v>-8.6603239741661966</c:v>
                </c:pt>
                <c:pt idx="204">
                  <c:v>1.209989806691091</c:v>
                </c:pt>
                <c:pt idx="205">
                  <c:v>-3.4157185512792338</c:v>
                </c:pt>
                <c:pt idx="206">
                  <c:v>9.9694733918120235</c:v>
                </c:pt>
                <c:pt idx="207">
                  <c:v>9.181922603781004</c:v>
                </c:pt>
                <c:pt idx="208">
                  <c:v>-3.8758378415256036</c:v>
                </c:pt>
                <c:pt idx="209">
                  <c:v>-2.7060779680914244</c:v>
                </c:pt>
                <c:pt idx="210">
                  <c:v>-4.7536940563634804</c:v>
                </c:pt>
                <c:pt idx="211">
                  <c:v>2.9986313193260976</c:v>
                </c:pt>
                <c:pt idx="212">
                  <c:v>3.0934098555998446</c:v>
                </c:pt>
                <c:pt idx="213">
                  <c:v>-3.5243154997048087</c:v>
                </c:pt>
                <c:pt idx="214">
                  <c:v>5.2303925491023264</c:v>
                </c:pt>
                <c:pt idx="215">
                  <c:v>5.0441593253793684</c:v>
                </c:pt>
                <c:pt idx="216">
                  <c:v>1.6734891276698303</c:v>
                </c:pt>
                <c:pt idx="217">
                  <c:v>-4.540701816654142</c:v>
                </c:pt>
                <c:pt idx="218">
                  <c:v>1.290542690780299</c:v>
                </c:pt>
                <c:pt idx="219">
                  <c:v>-2.2460983219816555</c:v>
                </c:pt>
                <c:pt idx="220">
                  <c:v>-6.1435728379026298</c:v>
                </c:pt>
                <c:pt idx="221">
                  <c:v>-3.7783755844955635</c:v>
                </c:pt>
                <c:pt idx="222">
                  <c:v>-6.0695650301791986</c:v>
                </c:pt>
                <c:pt idx="223">
                  <c:v>-9.3492949086507657</c:v>
                </c:pt>
                <c:pt idx="224">
                  <c:v>-11.005213231359397</c:v>
                </c:pt>
                <c:pt idx="225">
                  <c:v>0.6888826330373945</c:v>
                </c:pt>
                <c:pt idx="226">
                  <c:v>-4.6312247057807276</c:v>
                </c:pt>
                <c:pt idx="227">
                  <c:v>5.6700827915388849</c:v>
                </c:pt>
                <c:pt idx="228">
                  <c:v>-2.6584310283877581</c:v>
                </c:pt>
                <c:pt idx="229">
                  <c:v>-3.5361244605153175</c:v>
                </c:pt>
                <c:pt idx="230">
                  <c:v>-7.2269844843493889</c:v>
                </c:pt>
                <c:pt idx="231">
                  <c:v>-4.9298979263163503</c:v>
                </c:pt>
                <c:pt idx="232">
                  <c:v>-9.9832151747689224E-2</c:v>
                </c:pt>
                <c:pt idx="233">
                  <c:v>4.1589873540369489</c:v>
                </c:pt>
                <c:pt idx="234">
                  <c:v>4.4657414902604664</c:v>
                </c:pt>
                <c:pt idx="235">
                  <c:v>-4.2533453523691378</c:v>
                </c:pt>
                <c:pt idx="236">
                  <c:v>3.0793894068440899</c:v>
                </c:pt>
                <c:pt idx="237">
                  <c:v>-6.373961011067049</c:v>
                </c:pt>
                <c:pt idx="238">
                  <c:v>-0.79931226258105248</c:v>
                </c:pt>
                <c:pt idx="239">
                  <c:v>2.7603526977908572</c:v>
                </c:pt>
                <c:pt idx="240">
                  <c:v>3.5981815354846844</c:v>
                </c:pt>
                <c:pt idx="241">
                  <c:v>-2.1979360391443947</c:v>
                </c:pt>
                <c:pt idx="242">
                  <c:v>1.396287900102152</c:v>
                </c:pt>
                <c:pt idx="243">
                  <c:v>1.140202938254248</c:v>
                </c:pt>
                <c:pt idx="244">
                  <c:v>-0.18831473810133303</c:v>
                </c:pt>
                <c:pt idx="245">
                  <c:v>0.85998085522281187</c:v>
                </c:pt>
                <c:pt idx="246">
                  <c:v>1.220961025772251</c:v>
                </c:pt>
                <c:pt idx="247">
                  <c:v>-4.2276710126552857</c:v>
                </c:pt>
                <c:pt idx="248">
                  <c:v>5.8881954151273987</c:v>
                </c:pt>
                <c:pt idx="249">
                  <c:v>-4.954847173434775</c:v>
                </c:pt>
                <c:pt idx="250">
                  <c:v>1.1819380294968198</c:v>
                </c:pt>
                <c:pt idx="251">
                  <c:v>2.0265395959548229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207360"/>
        <c:axId val="416207936"/>
      </c:scatterChart>
      <c:valAx>
        <c:axId val="41620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6207936"/>
        <c:crosses val="autoZero"/>
        <c:crossBetween val="midCat"/>
      </c:valAx>
      <c:valAx>
        <c:axId val="4162079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620736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'Prob1b&amp;c'!$C$10:$C$261</c:f>
              <c:numCache>
                <c:formatCode>General</c:formatCode>
                <c:ptCount val="252"/>
                <c:pt idx="0">
                  <c:v>67.75</c:v>
                </c:pt>
                <c:pt idx="1">
                  <c:v>72.25</c:v>
                </c:pt>
                <c:pt idx="2">
                  <c:v>66.25</c:v>
                </c:pt>
                <c:pt idx="3">
                  <c:v>72.25</c:v>
                </c:pt>
                <c:pt idx="4">
                  <c:v>71.25</c:v>
                </c:pt>
                <c:pt idx="5">
                  <c:v>74.75</c:v>
                </c:pt>
                <c:pt idx="6">
                  <c:v>69.75</c:v>
                </c:pt>
                <c:pt idx="7">
                  <c:v>72.5</c:v>
                </c:pt>
                <c:pt idx="8">
                  <c:v>74</c:v>
                </c:pt>
                <c:pt idx="9">
                  <c:v>73.5</c:v>
                </c:pt>
                <c:pt idx="10">
                  <c:v>74.5</c:v>
                </c:pt>
                <c:pt idx="11">
                  <c:v>76</c:v>
                </c:pt>
                <c:pt idx="12">
                  <c:v>69.5</c:v>
                </c:pt>
                <c:pt idx="13">
                  <c:v>71.25</c:v>
                </c:pt>
                <c:pt idx="14">
                  <c:v>69.5</c:v>
                </c:pt>
                <c:pt idx="15">
                  <c:v>66</c:v>
                </c:pt>
                <c:pt idx="16">
                  <c:v>71</c:v>
                </c:pt>
                <c:pt idx="17">
                  <c:v>71</c:v>
                </c:pt>
                <c:pt idx="18">
                  <c:v>67.75</c:v>
                </c:pt>
                <c:pt idx="19">
                  <c:v>73.5</c:v>
                </c:pt>
                <c:pt idx="20">
                  <c:v>68</c:v>
                </c:pt>
                <c:pt idx="21">
                  <c:v>69.75</c:v>
                </c:pt>
                <c:pt idx="22">
                  <c:v>68.25</c:v>
                </c:pt>
                <c:pt idx="23">
                  <c:v>70</c:v>
                </c:pt>
                <c:pt idx="24">
                  <c:v>67.75</c:v>
                </c:pt>
                <c:pt idx="25">
                  <c:v>71.5</c:v>
                </c:pt>
                <c:pt idx="26">
                  <c:v>67.5</c:v>
                </c:pt>
                <c:pt idx="27">
                  <c:v>67.5</c:v>
                </c:pt>
                <c:pt idx="28">
                  <c:v>64.75</c:v>
                </c:pt>
                <c:pt idx="29">
                  <c:v>69</c:v>
                </c:pt>
                <c:pt idx="30">
                  <c:v>73.75</c:v>
                </c:pt>
                <c:pt idx="31">
                  <c:v>71.25</c:v>
                </c:pt>
                <c:pt idx="32">
                  <c:v>71.25</c:v>
                </c:pt>
                <c:pt idx="33">
                  <c:v>71</c:v>
                </c:pt>
                <c:pt idx="34">
                  <c:v>73.5</c:v>
                </c:pt>
                <c:pt idx="35">
                  <c:v>65</c:v>
                </c:pt>
                <c:pt idx="36">
                  <c:v>70</c:v>
                </c:pt>
                <c:pt idx="37">
                  <c:v>68.25</c:v>
                </c:pt>
                <c:pt idx="38">
                  <c:v>72.25</c:v>
                </c:pt>
                <c:pt idx="39">
                  <c:v>67</c:v>
                </c:pt>
                <c:pt idx="40">
                  <c:v>68.75</c:v>
                </c:pt>
                <c:pt idx="41">
                  <c:v>69.5</c:v>
                </c:pt>
                <c:pt idx="42">
                  <c:v>70</c:v>
                </c:pt>
                <c:pt idx="43">
                  <c:v>71.5</c:v>
                </c:pt>
                <c:pt idx="44">
                  <c:v>68</c:v>
                </c:pt>
                <c:pt idx="45">
                  <c:v>73.25</c:v>
                </c:pt>
                <c:pt idx="46">
                  <c:v>67.5</c:v>
                </c:pt>
                <c:pt idx="47">
                  <c:v>71.25</c:v>
                </c:pt>
                <c:pt idx="48">
                  <c:v>68.5</c:v>
                </c:pt>
                <c:pt idx="49">
                  <c:v>66.75</c:v>
                </c:pt>
                <c:pt idx="50">
                  <c:v>72.25</c:v>
                </c:pt>
                <c:pt idx="51">
                  <c:v>69</c:v>
                </c:pt>
                <c:pt idx="52">
                  <c:v>67.75</c:v>
                </c:pt>
                <c:pt idx="53">
                  <c:v>73.5</c:v>
                </c:pt>
                <c:pt idx="54">
                  <c:v>67.5</c:v>
                </c:pt>
                <c:pt idx="55">
                  <c:v>72</c:v>
                </c:pt>
                <c:pt idx="56">
                  <c:v>68</c:v>
                </c:pt>
                <c:pt idx="57">
                  <c:v>69.5</c:v>
                </c:pt>
                <c:pt idx="58">
                  <c:v>70.75</c:v>
                </c:pt>
                <c:pt idx="59">
                  <c:v>65.75</c:v>
                </c:pt>
                <c:pt idx="60">
                  <c:v>73.25</c:v>
                </c:pt>
                <c:pt idx="61">
                  <c:v>68.5</c:v>
                </c:pt>
                <c:pt idx="62">
                  <c:v>70.25</c:v>
                </c:pt>
                <c:pt idx="63">
                  <c:v>67</c:v>
                </c:pt>
                <c:pt idx="64">
                  <c:v>70</c:v>
                </c:pt>
                <c:pt idx="65">
                  <c:v>67.5</c:v>
                </c:pt>
                <c:pt idx="66">
                  <c:v>70.75</c:v>
                </c:pt>
                <c:pt idx="67">
                  <c:v>71.5</c:v>
                </c:pt>
                <c:pt idx="68">
                  <c:v>69.25</c:v>
                </c:pt>
                <c:pt idx="69">
                  <c:v>71.5</c:v>
                </c:pt>
                <c:pt idx="70">
                  <c:v>71.5</c:v>
                </c:pt>
                <c:pt idx="71">
                  <c:v>68.75</c:v>
                </c:pt>
                <c:pt idx="72">
                  <c:v>73.75</c:v>
                </c:pt>
                <c:pt idx="73">
                  <c:v>64</c:v>
                </c:pt>
                <c:pt idx="74">
                  <c:v>65.75</c:v>
                </c:pt>
                <c:pt idx="75">
                  <c:v>67.5</c:v>
                </c:pt>
                <c:pt idx="76">
                  <c:v>69.5</c:v>
                </c:pt>
                <c:pt idx="77">
                  <c:v>68.5</c:v>
                </c:pt>
                <c:pt idx="78">
                  <c:v>70.25</c:v>
                </c:pt>
                <c:pt idx="79">
                  <c:v>69.25</c:v>
                </c:pt>
                <c:pt idx="80">
                  <c:v>67.75</c:v>
                </c:pt>
                <c:pt idx="81">
                  <c:v>67.25</c:v>
                </c:pt>
                <c:pt idx="82">
                  <c:v>72.75</c:v>
                </c:pt>
                <c:pt idx="83">
                  <c:v>70</c:v>
                </c:pt>
                <c:pt idx="84">
                  <c:v>69.25</c:v>
                </c:pt>
                <c:pt idx="85">
                  <c:v>67.5</c:v>
                </c:pt>
                <c:pt idx="86">
                  <c:v>67.25</c:v>
                </c:pt>
                <c:pt idx="87">
                  <c:v>65.75</c:v>
                </c:pt>
                <c:pt idx="88">
                  <c:v>72.5</c:v>
                </c:pt>
                <c:pt idx="89">
                  <c:v>73</c:v>
                </c:pt>
                <c:pt idx="90">
                  <c:v>70</c:v>
                </c:pt>
                <c:pt idx="91">
                  <c:v>69.5</c:v>
                </c:pt>
                <c:pt idx="92">
                  <c:v>70.5</c:v>
                </c:pt>
                <c:pt idx="93">
                  <c:v>71.75</c:v>
                </c:pt>
                <c:pt idx="94">
                  <c:v>74.5</c:v>
                </c:pt>
                <c:pt idx="95">
                  <c:v>77.75</c:v>
                </c:pt>
                <c:pt idx="96">
                  <c:v>73.25</c:v>
                </c:pt>
                <c:pt idx="97">
                  <c:v>66.5</c:v>
                </c:pt>
                <c:pt idx="98">
                  <c:v>68.25</c:v>
                </c:pt>
                <c:pt idx="99">
                  <c:v>72</c:v>
                </c:pt>
                <c:pt idx="100">
                  <c:v>73.5</c:v>
                </c:pt>
                <c:pt idx="101">
                  <c:v>72</c:v>
                </c:pt>
                <c:pt idx="102">
                  <c:v>71.25</c:v>
                </c:pt>
                <c:pt idx="103">
                  <c:v>73.75</c:v>
                </c:pt>
                <c:pt idx="104">
                  <c:v>69.25</c:v>
                </c:pt>
                <c:pt idx="105">
                  <c:v>68.5</c:v>
                </c:pt>
                <c:pt idx="106">
                  <c:v>73.5</c:v>
                </c:pt>
                <c:pt idx="107">
                  <c:v>74.25</c:v>
                </c:pt>
                <c:pt idx="108">
                  <c:v>75.5</c:v>
                </c:pt>
                <c:pt idx="109">
                  <c:v>69.25</c:v>
                </c:pt>
                <c:pt idx="110">
                  <c:v>68.5</c:v>
                </c:pt>
                <c:pt idx="111">
                  <c:v>70</c:v>
                </c:pt>
                <c:pt idx="112">
                  <c:v>70</c:v>
                </c:pt>
                <c:pt idx="113">
                  <c:v>70.25</c:v>
                </c:pt>
                <c:pt idx="114">
                  <c:v>71.75</c:v>
                </c:pt>
                <c:pt idx="115">
                  <c:v>69.25</c:v>
                </c:pt>
                <c:pt idx="116">
                  <c:v>72.75</c:v>
                </c:pt>
                <c:pt idx="117">
                  <c:v>72</c:v>
                </c:pt>
                <c:pt idx="118">
                  <c:v>74</c:v>
                </c:pt>
                <c:pt idx="119">
                  <c:v>72.25</c:v>
                </c:pt>
                <c:pt idx="120">
                  <c:v>74.5</c:v>
                </c:pt>
                <c:pt idx="121">
                  <c:v>71.5</c:v>
                </c:pt>
                <c:pt idx="122">
                  <c:v>68.75</c:v>
                </c:pt>
                <c:pt idx="123">
                  <c:v>66.75</c:v>
                </c:pt>
                <c:pt idx="124">
                  <c:v>66.5</c:v>
                </c:pt>
                <c:pt idx="125">
                  <c:v>67</c:v>
                </c:pt>
                <c:pt idx="126">
                  <c:v>68.75</c:v>
                </c:pt>
                <c:pt idx="127">
                  <c:v>67.75</c:v>
                </c:pt>
                <c:pt idx="128">
                  <c:v>73.25</c:v>
                </c:pt>
                <c:pt idx="129">
                  <c:v>69.75</c:v>
                </c:pt>
                <c:pt idx="130">
                  <c:v>71.5</c:v>
                </c:pt>
                <c:pt idx="131">
                  <c:v>70.5</c:v>
                </c:pt>
                <c:pt idx="132">
                  <c:v>73.25</c:v>
                </c:pt>
                <c:pt idx="133">
                  <c:v>66.75</c:v>
                </c:pt>
                <c:pt idx="134">
                  <c:v>69.5</c:v>
                </c:pt>
                <c:pt idx="135">
                  <c:v>69.75</c:v>
                </c:pt>
                <c:pt idx="136">
                  <c:v>70.75</c:v>
                </c:pt>
                <c:pt idx="137">
                  <c:v>74</c:v>
                </c:pt>
                <c:pt idx="138">
                  <c:v>71.25</c:v>
                </c:pt>
                <c:pt idx="139">
                  <c:v>75</c:v>
                </c:pt>
                <c:pt idx="140">
                  <c:v>71</c:v>
                </c:pt>
                <c:pt idx="141">
                  <c:v>69.5</c:v>
                </c:pt>
                <c:pt idx="142">
                  <c:v>67.75</c:v>
                </c:pt>
                <c:pt idx="143">
                  <c:v>72.25</c:v>
                </c:pt>
                <c:pt idx="144">
                  <c:v>77.5</c:v>
                </c:pt>
                <c:pt idx="145">
                  <c:v>70.75</c:v>
                </c:pt>
                <c:pt idx="146">
                  <c:v>72.75</c:v>
                </c:pt>
                <c:pt idx="147">
                  <c:v>69.75</c:v>
                </c:pt>
                <c:pt idx="148">
                  <c:v>72.5</c:v>
                </c:pt>
                <c:pt idx="149">
                  <c:v>70.25</c:v>
                </c:pt>
                <c:pt idx="150">
                  <c:v>69</c:v>
                </c:pt>
                <c:pt idx="151">
                  <c:v>74.5</c:v>
                </c:pt>
                <c:pt idx="152">
                  <c:v>72.25</c:v>
                </c:pt>
                <c:pt idx="153">
                  <c:v>67.25</c:v>
                </c:pt>
                <c:pt idx="154">
                  <c:v>73.5</c:v>
                </c:pt>
                <c:pt idx="155">
                  <c:v>75.25</c:v>
                </c:pt>
                <c:pt idx="156">
                  <c:v>69</c:v>
                </c:pt>
                <c:pt idx="157">
                  <c:v>72.25</c:v>
                </c:pt>
                <c:pt idx="158">
                  <c:v>68.75</c:v>
                </c:pt>
                <c:pt idx="159">
                  <c:v>71.5</c:v>
                </c:pt>
                <c:pt idx="160">
                  <c:v>72.25</c:v>
                </c:pt>
                <c:pt idx="161">
                  <c:v>73</c:v>
                </c:pt>
                <c:pt idx="162">
                  <c:v>68.75</c:v>
                </c:pt>
                <c:pt idx="163">
                  <c:v>70.5</c:v>
                </c:pt>
                <c:pt idx="164">
                  <c:v>72</c:v>
                </c:pt>
                <c:pt idx="165">
                  <c:v>73.75</c:v>
                </c:pt>
                <c:pt idx="166">
                  <c:v>68</c:v>
                </c:pt>
                <c:pt idx="167">
                  <c:v>72.25</c:v>
                </c:pt>
                <c:pt idx="168">
                  <c:v>69.5</c:v>
                </c:pt>
                <c:pt idx="169">
                  <c:v>69.5</c:v>
                </c:pt>
                <c:pt idx="170">
                  <c:v>67.75</c:v>
                </c:pt>
                <c:pt idx="171">
                  <c:v>65.5</c:v>
                </c:pt>
                <c:pt idx="172">
                  <c:v>71</c:v>
                </c:pt>
                <c:pt idx="173">
                  <c:v>71.5</c:v>
                </c:pt>
                <c:pt idx="174">
                  <c:v>71.75</c:v>
                </c:pt>
                <c:pt idx="175">
                  <c:v>69.25</c:v>
                </c:pt>
                <c:pt idx="176">
                  <c:v>67</c:v>
                </c:pt>
                <c:pt idx="177">
                  <c:v>71.5</c:v>
                </c:pt>
                <c:pt idx="178">
                  <c:v>69.25</c:v>
                </c:pt>
                <c:pt idx="179">
                  <c:v>74.5</c:v>
                </c:pt>
                <c:pt idx="180">
                  <c:v>74.25</c:v>
                </c:pt>
                <c:pt idx="181">
                  <c:v>68</c:v>
                </c:pt>
                <c:pt idx="182">
                  <c:v>67.25</c:v>
                </c:pt>
                <c:pt idx="183">
                  <c:v>69.75</c:v>
                </c:pt>
                <c:pt idx="184">
                  <c:v>74.25</c:v>
                </c:pt>
                <c:pt idx="185">
                  <c:v>71.5</c:v>
                </c:pt>
                <c:pt idx="186">
                  <c:v>74.25</c:v>
                </c:pt>
                <c:pt idx="187">
                  <c:v>72</c:v>
                </c:pt>
                <c:pt idx="188">
                  <c:v>72.5</c:v>
                </c:pt>
                <c:pt idx="189">
                  <c:v>68.25</c:v>
                </c:pt>
                <c:pt idx="190">
                  <c:v>69.25</c:v>
                </c:pt>
                <c:pt idx="191">
                  <c:v>76</c:v>
                </c:pt>
                <c:pt idx="192">
                  <c:v>70.5</c:v>
                </c:pt>
                <c:pt idx="193">
                  <c:v>74.75</c:v>
                </c:pt>
                <c:pt idx="194">
                  <c:v>72.75</c:v>
                </c:pt>
                <c:pt idx="195">
                  <c:v>68.25</c:v>
                </c:pt>
                <c:pt idx="196">
                  <c:v>69</c:v>
                </c:pt>
                <c:pt idx="197">
                  <c:v>71.5</c:v>
                </c:pt>
                <c:pt idx="198">
                  <c:v>72.75</c:v>
                </c:pt>
                <c:pt idx="199">
                  <c:v>67.5</c:v>
                </c:pt>
                <c:pt idx="200">
                  <c:v>70.25</c:v>
                </c:pt>
                <c:pt idx="201">
                  <c:v>69.25</c:v>
                </c:pt>
                <c:pt idx="202">
                  <c:v>71.5</c:v>
                </c:pt>
                <c:pt idx="203">
                  <c:v>74</c:v>
                </c:pt>
                <c:pt idx="204">
                  <c:v>69.75</c:v>
                </c:pt>
                <c:pt idx="205">
                  <c:v>73</c:v>
                </c:pt>
                <c:pt idx="206">
                  <c:v>65.5</c:v>
                </c:pt>
                <c:pt idx="207">
                  <c:v>72.5</c:v>
                </c:pt>
                <c:pt idx="208">
                  <c:v>70.25</c:v>
                </c:pt>
                <c:pt idx="209">
                  <c:v>70.75</c:v>
                </c:pt>
                <c:pt idx="210">
                  <c:v>68</c:v>
                </c:pt>
                <c:pt idx="211">
                  <c:v>74.5</c:v>
                </c:pt>
                <c:pt idx="212">
                  <c:v>71.75</c:v>
                </c:pt>
                <c:pt idx="213">
                  <c:v>70.75</c:v>
                </c:pt>
                <c:pt idx="214">
                  <c:v>73</c:v>
                </c:pt>
                <c:pt idx="215">
                  <c:v>64</c:v>
                </c:pt>
                <c:pt idx="216">
                  <c:v>69.75</c:v>
                </c:pt>
                <c:pt idx="217">
                  <c:v>70</c:v>
                </c:pt>
                <c:pt idx="218">
                  <c:v>71.75</c:v>
                </c:pt>
                <c:pt idx="219">
                  <c:v>69.25</c:v>
                </c:pt>
                <c:pt idx="220">
                  <c:v>70.5</c:v>
                </c:pt>
                <c:pt idx="221">
                  <c:v>72.25</c:v>
                </c:pt>
                <c:pt idx="222">
                  <c:v>67.5</c:v>
                </c:pt>
                <c:pt idx="223">
                  <c:v>67.25</c:v>
                </c:pt>
                <c:pt idx="224">
                  <c:v>68.75</c:v>
                </c:pt>
                <c:pt idx="225">
                  <c:v>66.75</c:v>
                </c:pt>
                <c:pt idx="226">
                  <c:v>68.25</c:v>
                </c:pt>
                <c:pt idx="227">
                  <c:v>74.25</c:v>
                </c:pt>
                <c:pt idx="228">
                  <c:v>69.5</c:v>
                </c:pt>
                <c:pt idx="229">
                  <c:v>68.5</c:v>
                </c:pt>
                <c:pt idx="230">
                  <c:v>65.75</c:v>
                </c:pt>
                <c:pt idx="231">
                  <c:v>71.75</c:v>
                </c:pt>
                <c:pt idx="232">
                  <c:v>71.5</c:v>
                </c:pt>
                <c:pt idx="233">
                  <c:v>67.25</c:v>
                </c:pt>
                <c:pt idx="234">
                  <c:v>67.5</c:v>
                </c:pt>
                <c:pt idx="235">
                  <c:v>67.5</c:v>
                </c:pt>
                <c:pt idx="236">
                  <c:v>72.25</c:v>
                </c:pt>
                <c:pt idx="237">
                  <c:v>69.5</c:v>
                </c:pt>
                <c:pt idx="238">
                  <c:v>69.5</c:v>
                </c:pt>
                <c:pt idx="239">
                  <c:v>65.75</c:v>
                </c:pt>
                <c:pt idx="240">
                  <c:v>65.75</c:v>
                </c:pt>
                <c:pt idx="241">
                  <c:v>68.25</c:v>
                </c:pt>
                <c:pt idx="242">
                  <c:v>72</c:v>
                </c:pt>
                <c:pt idx="243">
                  <c:v>72.75</c:v>
                </c:pt>
                <c:pt idx="244">
                  <c:v>68.5</c:v>
                </c:pt>
                <c:pt idx="245">
                  <c:v>69.25</c:v>
                </c:pt>
                <c:pt idx="246">
                  <c:v>70.5</c:v>
                </c:pt>
                <c:pt idx="247">
                  <c:v>67</c:v>
                </c:pt>
                <c:pt idx="248">
                  <c:v>69.75</c:v>
                </c:pt>
                <c:pt idx="249">
                  <c:v>66</c:v>
                </c:pt>
                <c:pt idx="250">
                  <c:v>70.5</c:v>
                </c:pt>
                <c:pt idx="251">
                  <c:v>70</c:v>
                </c:pt>
              </c:numCache>
            </c:numRef>
          </c:xVal>
          <c:yVal>
            <c:numRef>
              <c:f>'Prob1b&amp;c'!$D$10:$D$261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209664"/>
        <c:axId val="416210240"/>
      </c:scatterChart>
      <c:valAx>
        <c:axId val="416209664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Height (cm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6210240"/>
        <c:crosses val="autoZero"/>
        <c:crossBetween val="midCat"/>
      </c:valAx>
      <c:valAx>
        <c:axId val="4162102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620966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 (2)'!$B$10:$B$261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'Prob1b&amp;c (2)'!$D$10:$D$261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188736"/>
        <c:axId val="229189312"/>
      </c:scatterChart>
      <c:valAx>
        <c:axId val="229188736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189312"/>
        <c:crosses val="autoZero"/>
        <c:crossBetween val="midCat"/>
      </c:valAx>
      <c:valAx>
        <c:axId val="2291893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18873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 (2)'!$E$10:$E$261</c:f>
              <c:numCache>
                <c:formatCode>0.000000</c:formatCode>
                <c:ptCount val="252"/>
                <c:pt idx="0">
                  <c:v>15.14764998221683</c:v>
                </c:pt>
                <c:pt idx="1">
                  <c:v>13.210471718820276</c:v>
                </c:pt>
                <c:pt idx="2">
                  <c:v>16.65525209702362</c:v>
                </c:pt>
                <c:pt idx="3">
                  <c:v>13.848912796003649</c:v>
                </c:pt>
                <c:pt idx="4">
                  <c:v>26.194089089047321</c:v>
                </c:pt>
                <c:pt idx="5">
                  <c:v>19.707155041598192</c:v>
                </c:pt>
                <c:pt idx="6">
                  <c:v>16.512413099364778</c:v>
                </c:pt>
                <c:pt idx="7">
                  <c:v>16.150260892425628</c:v>
                </c:pt>
                <c:pt idx="8">
                  <c:v>10.883752268609584</c:v>
                </c:pt>
                <c:pt idx="9">
                  <c:v>16.232348442063135</c:v>
                </c:pt>
                <c:pt idx="10">
                  <c:v>11.629212708976389</c:v>
                </c:pt>
                <c:pt idx="11">
                  <c:v>17.070344712754142</c:v>
                </c:pt>
                <c:pt idx="12">
                  <c:v>18.0649645086053</c:v>
                </c:pt>
                <c:pt idx="13">
                  <c:v>25.886635451870674</c:v>
                </c:pt>
                <c:pt idx="14">
                  <c:v>22.188919931125564</c:v>
                </c:pt>
                <c:pt idx="15">
                  <c:v>19.811277698209778</c:v>
                </c:pt>
                <c:pt idx="16">
                  <c:v>22.031417325479822</c:v>
                </c:pt>
                <c:pt idx="17">
                  <c:v>21.438105617857836</c:v>
                </c:pt>
                <c:pt idx="18">
                  <c:v>15.163192670689288</c:v>
                </c:pt>
                <c:pt idx="19">
                  <c:v>24.268238186823023</c:v>
                </c:pt>
                <c:pt idx="20">
                  <c:v>21.25347349745223</c:v>
                </c:pt>
                <c:pt idx="21">
                  <c:v>21.507727260722373</c:v>
                </c:pt>
                <c:pt idx="22">
                  <c:v>9.7877264475910231</c:v>
                </c:pt>
                <c:pt idx="23">
                  <c:v>12.559125194621146</c:v>
                </c:pt>
                <c:pt idx="24">
                  <c:v>8.6031206584333333</c:v>
                </c:pt>
                <c:pt idx="25">
                  <c:v>11.55159995175423</c:v>
                </c:pt>
                <c:pt idx="26">
                  <c:v>7.6276392629843954</c:v>
                </c:pt>
                <c:pt idx="27">
                  <c:v>16.89194554573502</c:v>
                </c:pt>
                <c:pt idx="28">
                  <c:v>5.7667551360816631</c:v>
                </c:pt>
                <c:pt idx="29">
                  <c:v>12.623392964584774</c:v>
                </c:pt>
                <c:pt idx="30">
                  <c:v>16.078182083232029</c:v>
                </c:pt>
                <c:pt idx="31">
                  <c:v>14.468035397657136</c:v>
                </c:pt>
                <c:pt idx="32">
                  <c:v>10.166559888603327</c:v>
                </c:pt>
                <c:pt idx="33">
                  <c:v>22.824464301737073</c:v>
                </c:pt>
                <c:pt idx="34">
                  <c:v>33.828411280462888</c:v>
                </c:pt>
                <c:pt idx="35">
                  <c:v>31.382466025410931</c:v>
                </c:pt>
                <c:pt idx="36">
                  <c:v>24.51783708255018</c:v>
                </c:pt>
                <c:pt idx="37">
                  <c:v>23.030252448631195</c:v>
                </c:pt>
                <c:pt idx="38">
                  <c:v>55.466781531988183</c:v>
                </c:pt>
                <c:pt idx="39">
                  <c:v>28.249354611684431</c:v>
                </c:pt>
                <c:pt idx="40">
                  <c:v>39.563392469043606</c:v>
                </c:pt>
                <c:pt idx="41">
                  <c:v>27.440065941596785</c:v>
                </c:pt>
                <c:pt idx="42">
                  <c:v>31.187825164561431</c:v>
                </c:pt>
                <c:pt idx="43">
                  <c:v>27.282563335951046</c:v>
                </c:pt>
                <c:pt idx="44">
                  <c:v>9.6956301575096226</c:v>
                </c:pt>
                <c:pt idx="45">
                  <c:v>11.191645446029007</c:v>
                </c:pt>
                <c:pt idx="46">
                  <c:v>6.9938530533440222</c:v>
                </c:pt>
                <c:pt idx="47">
                  <c:v>11.334923983930636</c:v>
                </c:pt>
                <c:pt idx="48">
                  <c:v>13.880077562936073</c:v>
                </c:pt>
                <c:pt idx="49">
                  <c:v>5.5449847604722926</c:v>
                </c:pt>
                <c:pt idx="50">
                  <c:v>17.140225820733811</c:v>
                </c:pt>
                <c:pt idx="51">
                  <c:v>10.179025795376312</c:v>
                </c:pt>
                <c:pt idx="52">
                  <c:v>13.413363159142548</c:v>
                </c:pt>
                <c:pt idx="53">
                  <c:v>10.498246333967991</c:v>
                </c:pt>
                <c:pt idx="54">
                  <c:v>10.352770094852435</c:v>
                </c:pt>
                <c:pt idx="55">
                  <c:v>23.490294358795445</c:v>
                </c:pt>
                <c:pt idx="56">
                  <c:v>25.321152264366475</c:v>
                </c:pt>
                <c:pt idx="57">
                  <c:v>25.914204506873329</c:v>
                </c:pt>
                <c:pt idx="58">
                  <c:v>25.79340061618856</c:v>
                </c:pt>
                <c:pt idx="59">
                  <c:v>22.829818174637982</c:v>
                </c:pt>
                <c:pt idx="60">
                  <c:v>26.196726330504035</c:v>
                </c:pt>
                <c:pt idx="61">
                  <c:v>20.373424638899337</c:v>
                </c:pt>
                <c:pt idx="62">
                  <c:v>25.460395550095562</c:v>
                </c:pt>
                <c:pt idx="63">
                  <c:v>23.84779169819161</c:v>
                </c:pt>
                <c:pt idx="64">
                  <c:v>28.608869577166868</c:v>
                </c:pt>
                <c:pt idx="65">
                  <c:v>24.944076984325307</c:v>
                </c:pt>
                <c:pt idx="66">
                  <c:v>14.894275299432262</c:v>
                </c:pt>
                <c:pt idx="67">
                  <c:v>15.693115688833206</c:v>
                </c:pt>
                <c:pt idx="68">
                  <c:v>10.563213109289542</c:v>
                </c:pt>
                <c:pt idx="69">
                  <c:v>14.313869038826017</c:v>
                </c:pt>
                <c:pt idx="70">
                  <c:v>19.137896067036571</c:v>
                </c:pt>
                <c:pt idx="71">
                  <c:v>14.385068767534055</c:v>
                </c:pt>
                <c:pt idx="72">
                  <c:v>13.128384169182784</c:v>
                </c:pt>
                <c:pt idx="73">
                  <c:v>9.013118866378079</c:v>
                </c:pt>
                <c:pt idx="74">
                  <c:v>13.509235236281359</c:v>
                </c:pt>
                <c:pt idx="75">
                  <c:v>12.750429808656026</c:v>
                </c:pt>
                <c:pt idx="76">
                  <c:v>10.287803319530884</c:v>
                </c:pt>
                <c:pt idx="77">
                  <c:v>20.855941196280455</c:v>
                </c:pt>
                <c:pt idx="78">
                  <c:v>22.654315714190723</c:v>
                </c:pt>
                <c:pt idx="79">
                  <c:v>23.627339943310592</c:v>
                </c:pt>
                <c:pt idx="80">
                  <c:v>22.641410267174965</c:v>
                </c:pt>
                <c:pt idx="81">
                  <c:v>17.216959497470398</c:v>
                </c:pt>
                <c:pt idx="82">
                  <c:v>22.865637809113394</c:v>
                </c:pt>
                <c:pt idx="83">
                  <c:v>20.826354515191543</c:v>
                </c:pt>
                <c:pt idx="84">
                  <c:v>24.953646184526413</c:v>
                </c:pt>
                <c:pt idx="85">
                  <c:v>17.319064527995707</c:v>
                </c:pt>
                <c:pt idx="86">
                  <c:v>16.373169813635691</c:v>
                </c:pt>
                <c:pt idx="87">
                  <c:v>16.886591672834111</c:v>
                </c:pt>
                <c:pt idx="88">
                  <c:v>14.701832139796689</c:v>
                </c:pt>
                <c:pt idx="89">
                  <c:v>15.269772493629947</c:v>
                </c:pt>
                <c:pt idx="90">
                  <c:v>21.952226482414151</c:v>
                </c:pt>
                <c:pt idx="91">
                  <c:v>19.404615737079666</c:v>
                </c:pt>
                <c:pt idx="92">
                  <c:v>12.347543634583342</c:v>
                </c:pt>
                <c:pt idx="93">
                  <c:v>21.700609960600737</c:v>
                </c:pt>
                <c:pt idx="94">
                  <c:v>16.396523541338134</c:v>
                </c:pt>
                <c:pt idx="95">
                  <c:v>21.363569642335165</c:v>
                </c:pt>
                <c:pt idx="96">
                  <c:v>18.826227102559713</c:v>
                </c:pt>
                <c:pt idx="97">
                  <c:v>14.725185867499128</c:v>
                </c:pt>
                <c:pt idx="98">
                  <c:v>17.085267785856171</c:v>
                </c:pt>
                <c:pt idx="99">
                  <c:v>18.591291814819463</c:v>
                </c:pt>
                <c:pt idx="100">
                  <c:v>19.674671653937402</c:v>
                </c:pt>
                <c:pt idx="101">
                  <c:v>19.15457730110974</c:v>
                </c:pt>
                <c:pt idx="102">
                  <c:v>17.48613633384257</c:v>
                </c:pt>
                <c:pt idx="103">
                  <c:v>20.872622430353637</c:v>
                </c:pt>
                <c:pt idx="104">
                  <c:v>23.286084297744821</c:v>
                </c:pt>
                <c:pt idx="105">
                  <c:v>16.871488524604427</c:v>
                </c:pt>
                <c:pt idx="106">
                  <c:v>26.418756171228534</c:v>
                </c:pt>
                <c:pt idx="107">
                  <c:v>24.17368473041255</c:v>
                </c:pt>
                <c:pt idx="108">
                  <c:v>13.558140392900189</c:v>
                </c:pt>
                <c:pt idx="109">
                  <c:v>19.742095595588015</c:v>
                </c:pt>
                <c:pt idx="110">
                  <c:v>18.740363765864796</c:v>
                </c:pt>
                <c:pt idx="111">
                  <c:v>27.489670103573516</c:v>
                </c:pt>
                <c:pt idx="112">
                  <c:v>21.459701184589125</c:v>
                </c:pt>
                <c:pt idx="113">
                  <c:v>18.654500429169861</c:v>
                </c:pt>
                <c:pt idx="114">
                  <c:v>19.062920551271123</c:v>
                </c:pt>
                <c:pt idx="115">
                  <c:v>15.27310874044457</c:v>
                </c:pt>
                <c:pt idx="116">
                  <c:v>18.32658977086264</c:v>
                </c:pt>
                <c:pt idx="117">
                  <c:v>17.486575874085357</c:v>
                </c:pt>
                <c:pt idx="118">
                  <c:v>20.454193567808492</c:v>
                </c:pt>
                <c:pt idx="119">
                  <c:v>14.751875842016194</c:v>
                </c:pt>
                <c:pt idx="120">
                  <c:v>23.699858292746978</c:v>
                </c:pt>
                <c:pt idx="121">
                  <c:v>24.135667394723225</c:v>
                </c:pt>
                <c:pt idx="122">
                  <c:v>11.960459614098252</c:v>
                </c:pt>
                <c:pt idx="123">
                  <c:v>15.650184020485749</c:v>
                </c:pt>
                <c:pt idx="124">
                  <c:v>12.722161748295449</c:v>
                </c:pt>
                <c:pt idx="125">
                  <c:v>16.93198050751063</c:v>
                </c:pt>
                <c:pt idx="126">
                  <c:v>19.34166658784439</c:v>
                </c:pt>
                <c:pt idx="127">
                  <c:v>8.5023342486363696</c:v>
                </c:pt>
                <c:pt idx="128">
                  <c:v>19.125869700506385</c:v>
                </c:pt>
                <c:pt idx="129">
                  <c:v>15.811462413188917</c:v>
                </c:pt>
                <c:pt idx="130">
                  <c:v>17.936169503562912</c:v>
                </c:pt>
                <c:pt idx="131">
                  <c:v>18.940358499615204</c:v>
                </c:pt>
                <c:pt idx="132">
                  <c:v>24.376136630492034</c:v>
                </c:pt>
                <c:pt idx="133">
                  <c:v>16.67904536496885</c:v>
                </c:pt>
                <c:pt idx="134">
                  <c:v>15.398127958429548</c:v>
                </c:pt>
                <c:pt idx="135">
                  <c:v>25.180770433036692</c:v>
                </c:pt>
                <c:pt idx="136">
                  <c:v>15.938938797502939</c:v>
                </c:pt>
                <c:pt idx="137">
                  <c:v>24.913611222750806</c:v>
                </c:pt>
                <c:pt idx="138">
                  <c:v>16.491516537991398</c:v>
                </c:pt>
                <c:pt idx="139">
                  <c:v>29.669335228825151</c:v>
                </c:pt>
                <c:pt idx="140">
                  <c:v>20.188792518493734</c:v>
                </c:pt>
                <c:pt idx="141">
                  <c:v>19.870451060387616</c:v>
                </c:pt>
                <c:pt idx="142">
                  <c:v>17.388686170860243</c:v>
                </c:pt>
                <c:pt idx="143">
                  <c:v>8.7610628043218632</c:v>
                </c:pt>
                <c:pt idx="144">
                  <c:v>14.310972332254188</c:v>
                </c:pt>
                <c:pt idx="145">
                  <c:v>12.54376258127634</c:v>
                </c:pt>
                <c:pt idx="146">
                  <c:v>24.221530731418142</c:v>
                </c:pt>
                <c:pt idx="147">
                  <c:v>23.034467775931393</c:v>
                </c:pt>
                <c:pt idx="148">
                  <c:v>8.2160366379482568</c:v>
                </c:pt>
                <c:pt idx="149">
                  <c:v>27.365969506316905</c:v>
                </c:pt>
                <c:pt idx="150">
                  <c:v>8.9614970783150589</c:v>
                </c:pt>
                <c:pt idx="151">
                  <c:v>25.68708025836305</c:v>
                </c:pt>
                <c:pt idx="152">
                  <c:v>6.1763138037836072</c:v>
                </c:pt>
                <c:pt idx="153">
                  <c:v>17.37402256287336</c:v>
                </c:pt>
                <c:pt idx="154">
                  <c:v>25.278660136261806</c:v>
                </c:pt>
                <c:pt idx="155">
                  <c:v>14.014665981122146</c:v>
                </c:pt>
                <c:pt idx="156">
                  <c:v>28.119680526156479</c:v>
                </c:pt>
                <c:pt idx="157">
                  <c:v>18.327029311105413</c:v>
                </c:pt>
                <c:pt idx="158">
                  <c:v>9.2431398214601899</c:v>
                </c:pt>
                <c:pt idx="159">
                  <c:v>18.957918814173965</c:v>
                </c:pt>
                <c:pt idx="160">
                  <c:v>11.627894088248038</c:v>
                </c:pt>
                <c:pt idx="161">
                  <c:v>20.87595867716826</c:v>
                </c:pt>
                <c:pt idx="162">
                  <c:v>19.289165719295809</c:v>
                </c:pt>
                <c:pt idx="163">
                  <c:v>14.693841025439063</c:v>
                </c:pt>
                <c:pt idx="164">
                  <c:v>27.418030834622694</c:v>
                </c:pt>
                <c:pt idx="165">
                  <c:v>19.494254860832008</c:v>
                </c:pt>
                <c:pt idx="166">
                  <c:v>17.841176506909676</c:v>
                </c:pt>
                <c:pt idx="167">
                  <c:v>23.661141951699729</c:v>
                </c:pt>
                <c:pt idx="168">
                  <c:v>34.625933049135497</c:v>
                </c:pt>
                <c:pt idx="169">
                  <c:v>18.169526705459674</c:v>
                </c:pt>
                <c:pt idx="170">
                  <c:v>12.67501475264779</c:v>
                </c:pt>
                <c:pt idx="171">
                  <c:v>7.37847990750004</c:v>
                </c:pt>
                <c:pt idx="172">
                  <c:v>17.391582877432093</c:v>
                </c:pt>
                <c:pt idx="173">
                  <c:v>17.995342865740763</c:v>
                </c:pt>
                <c:pt idx="174">
                  <c:v>28.692715287775513</c:v>
                </c:pt>
                <c:pt idx="175">
                  <c:v>9.4153060350928435</c:v>
                </c:pt>
                <c:pt idx="176">
                  <c:v>13.63715116083819</c:v>
                </c:pt>
                <c:pt idx="177">
                  <c:v>28.900261595640771</c:v>
                </c:pt>
                <c:pt idx="178">
                  <c:v>18.784174514697828</c:v>
                </c:pt>
                <c:pt idx="179">
                  <c:v>26.68547584127165</c:v>
                </c:pt>
                <c:pt idx="180">
                  <c:v>27.030067733652039</c:v>
                </c:pt>
                <c:pt idx="181">
                  <c:v>5.800377069343142</c:v>
                </c:pt>
                <c:pt idx="182">
                  <c:v>13.204238765433789</c:v>
                </c:pt>
                <c:pt idx="183">
                  <c:v>16.671054250611213</c:v>
                </c:pt>
                <c:pt idx="184">
                  <c:v>17.893677375458253</c:v>
                </c:pt>
                <c:pt idx="185">
                  <c:v>14.861352371528699</c:v>
                </c:pt>
                <c:pt idx="186">
                  <c:v>28.52564348192865</c:v>
                </c:pt>
                <c:pt idx="187">
                  <c:v>22.639832181331478</c:v>
                </c:pt>
                <c:pt idx="188">
                  <c:v>21.428536417656716</c:v>
                </c:pt>
                <c:pt idx="189">
                  <c:v>25.57786319396569</c:v>
                </c:pt>
                <c:pt idx="190">
                  <c:v>11.817880081554538</c:v>
                </c:pt>
                <c:pt idx="191">
                  <c:v>32.741255654287528</c:v>
                </c:pt>
                <c:pt idx="192">
                  <c:v>19.355890655588496</c:v>
                </c:pt>
                <c:pt idx="193">
                  <c:v>28.405538596601819</c:v>
                </c:pt>
                <c:pt idx="194">
                  <c:v>15.712254089235451</c:v>
                </c:pt>
                <c:pt idx="195">
                  <c:v>22.274343727577694</c:v>
                </c:pt>
                <c:pt idx="196">
                  <c:v>14.570579968425239</c:v>
                </c:pt>
                <c:pt idx="197">
                  <c:v>19.130344492921719</c:v>
                </c:pt>
                <c:pt idx="198">
                  <c:v>9.0010924998478821</c:v>
                </c:pt>
                <c:pt idx="199">
                  <c:v>16.059043682829785</c:v>
                </c:pt>
                <c:pt idx="200">
                  <c:v>15.911110277385166</c:v>
                </c:pt>
                <c:pt idx="201">
                  <c:v>16.08309641589015</c:v>
                </c:pt>
                <c:pt idx="202">
                  <c:v>26.140010134655238</c:v>
                </c:pt>
                <c:pt idx="203">
                  <c:v>16.327780978959172</c:v>
                </c:pt>
                <c:pt idx="204">
                  <c:v>31.225402960007983</c:v>
                </c:pt>
                <c:pt idx="205">
                  <c:v>20.978063707693572</c:v>
                </c:pt>
                <c:pt idx="206">
                  <c:v>20.320484230107972</c:v>
                </c:pt>
                <c:pt idx="207">
                  <c:v>25.843703783523214</c:v>
                </c:pt>
                <c:pt idx="208">
                  <c:v>12.321732740551841</c:v>
                </c:pt>
                <c:pt idx="209">
                  <c:v>14.543450453665368</c:v>
                </c:pt>
                <c:pt idx="210">
                  <c:v>10.885330354453082</c:v>
                </c:pt>
                <c:pt idx="211">
                  <c:v>24.673761602352425</c:v>
                </c:pt>
                <c:pt idx="212">
                  <c:v>17.476567133641449</c:v>
                </c:pt>
                <c:pt idx="213">
                  <c:v>22.543960104192639</c:v>
                </c:pt>
                <c:pt idx="214">
                  <c:v>15.647726854156691</c:v>
                </c:pt>
                <c:pt idx="215">
                  <c:v>38.42908984722056</c:v>
                </c:pt>
                <c:pt idx="216">
                  <c:v>11.860811749902012</c:v>
                </c:pt>
                <c:pt idx="217">
                  <c:v>12.057909777080575</c:v>
                </c:pt>
                <c:pt idx="218">
                  <c:v>23.700297832989765</c:v>
                </c:pt>
                <c:pt idx="219">
                  <c:v>17.810710745335168</c:v>
                </c:pt>
                <c:pt idx="220">
                  <c:v>19.016652636109015</c:v>
                </c:pt>
                <c:pt idx="221">
                  <c:v>28.798596105358246</c:v>
                </c:pt>
                <c:pt idx="222">
                  <c:v>16.82899639649974</c:v>
                </c:pt>
                <c:pt idx="223">
                  <c:v>13.282550528013871</c:v>
                </c:pt>
                <c:pt idx="224">
                  <c:v>19.81593256575276</c:v>
                </c:pt>
                <c:pt idx="225">
                  <c:v>10.530290181385979</c:v>
                </c:pt>
                <c:pt idx="226">
                  <c:v>17.73327806324065</c:v>
                </c:pt>
                <c:pt idx="227">
                  <c:v>21.385165209066468</c:v>
                </c:pt>
                <c:pt idx="228">
                  <c:v>15.734029731094409</c:v>
                </c:pt>
                <c:pt idx="229">
                  <c:v>20.106704968856228</c:v>
                </c:pt>
                <c:pt idx="230">
                  <c:v>14.426422350038031</c:v>
                </c:pt>
                <c:pt idx="231">
                  <c:v>21.883923460277977</c:v>
                </c:pt>
                <c:pt idx="232">
                  <c:v>15.664408088229859</c:v>
                </c:pt>
                <c:pt idx="233">
                  <c:v>22.637634480117551</c:v>
                </c:pt>
                <c:pt idx="234">
                  <c:v>20.720473697608806</c:v>
                </c:pt>
                <c:pt idx="235">
                  <c:v>20.639704768699648</c:v>
                </c:pt>
                <c:pt idx="236">
                  <c:v>22.957734099194809</c:v>
                </c:pt>
                <c:pt idx="237">
                  <c:v>32.193332781342079</c:v>
                </c:pt>
                <c:pt idx="238">
                  <c:v>12.468787065510881</c:v>
                </c:pt>
                <c:pt idx="239">
                  <c:v>24.215737318274442</c:v>
                </c:pt>
                <c:pt idx="240">
                  <c:v>10.659085186428367</c:v>
                </c:pt>
                <c:pt idx="241">
                  <c:v>35.116001180631471</c:v>
                </c:pt>
                <c:pt idx="242">
                  <c:v>27.701871278981763</c:v>
                </c:pt>
                <c:pt idx="243">
                  <c:v>32.337490399729283</c:v>
                </c:pt>
                <c:pt idx="244">
                  <c:v>25.688838419334189</c:v>
                </c:pt>
                <c:pt idx="245">
                  <c:v>13.280093361684813</c:v>
                </c:pt>
                <c:pt idx="246">
                  <c:v>28.127671640514102</c:v>
                </c:pt>
                <c:pt idx="247">
                  <c:v>14.858016124714062</c:v>
                </c:pt>
                <c:pt idx="248">
                  <c:v>27.358417932202066</c:v>
                </c:pt>
                <c:pt idx="249">
                  <c:v>32.011597367508315</c:v>
                </c:pt>
                <c:pt idx="250">
                  <c:v>24.373679464162972</c:v>
                </c:pt>
                <c:pt idx="251">
                  <c:v>29.207715232817417</c:v>
                </c:pt>
              </c:numCache>
            </c:numRef>
          </c:xVal>
          <c:yVal>
            <c:numRef>
              <c:f>'Prob1b&amp;c (2)'!$F$10:$F$261</c:f>
              <c:numCache>
                <c:formatCode>0.000000</c:formatCode>
                <c:ptCount val="252"/>
                <c:pt idx="0">
                  <c:v>-2.8476499822168293</c:v>
                </c:pt>
                <c:pt idx="1">
                  <c:v>-7.1104717188202766</c:v>
                </c:pt>
                <c:pt idx="2">
                  <c:v>8.6447479029763805</c:v>
                </c:pt>
                <c:pt idx="3">
                  <c:v>-3.4489127960036488</c:v>
                </c:pt>
                <c:pt idx="4">
                  <c:v>2.5059109109526787</c:v>
                </c:pt>
                <c:pt idx="5">
                  <c:v>1.1928449584018068</c:v>
                </c:pt>
                <c:pt idx="6">
                  <c:v>2.6875869006352211</c:v>
                </c:pt>
                <c:pt idx="7">
                  <c:v>-3.7502608924256275</c:v>
                </c:pt>
                <c:pt idx="8">
                  <c:v>-6.7837522686095841</c:v>
                </c:pt>
                <c:pt idx="9">
                  <c:v>-4.5323484420631353</c:v>
                </c:pt>
                <c:pt idx="10">
                  <c:v>-4.5292127089763898</c:v>
                </c:pt>
                <c:pt idx="11">
                  <c:v>-9.2703447127541416</c:v>
                </c:pt>
                <c:pt idx="12">
                  <c:v>2.7350354913947008</c:v>
                </c:pt>
                <c:pt idx="13">
                  <c:v>-4.686635451870675</c:v>
                </c:pt>
                <c:pt idx="14">
                  <c:v>-8.8919931125563068E-2</c:v>
                </c:pt>
                <c:pt idx="15">
                  <c:v>1.0887223017902201</c:v>
                </c:pt>
                <c:pt idx="16">
                  <c:v>6.968582674520178</c:v>
                </c:pt>
                <c:pt idx="17">
                  <c:v>1.4618943821421624</c:v>
                </c:pt>
                <c:pt idx="18">
                  <c:v>0.83680732931071233</c:v>
                </c:pt>
                <c:pt idx="19">
                  <c:v>-7.768238186823023</c:v>
                </c:pt>
                <c:pt idx="20">
                  <c:v>-2.1534734974522287</c:v>
                </c:pt>
                <c:pt idx="21">
                  <c:v>-6.3077272607223733</c:v>
                </c:pt>
                <c:pt idx="22">
                  <c:v>5.8122735524089766</c:v>
                </c:pt>
                <c:pt idx="23">
                  <c:v>5.1408748053788536</c:v>
                </c:pt>
                <c:pt idx="24">
                  <c:v>5.3968793415666667</c:v>
                </c:pt>
                <c:pt idx="25">
                  <c:v>-7.8515999517542303</c:v>
                </c:pt>
                <c:pt idx="26">
                  <c:v>0.27236073701560493</c:v>
                </c:pt>
                <c:pt idx="27">
                  <c:v>6.008054454264979</c:v>
                </c:pt>
                <c:pt idx="28">
                  <c:v>-2.0667551360816629</c:v>
                </c:pt>
                <c:pt idx="29">
                  <c:v>-3.8233929645847731</c:v>
                </c:pt>
                <c:pt idx="30">
                  <c:v>-4.1781820832320289</c:v>
                </c:pt>
                <c:pt idx="31">
                  <c:v>-8.7680353976571368</c:v>
                </c:pt>
                <c:pt idx="32">
                  <c:v>1.6334401113966734</c:v>
                </c:pt>
                <c:pt idx="33">
                  <c:v>-1.5244643017370727</c:v>
                </c:pt>
                <c:pt idx="34">
                  <c:v>-1.5284112804628904</c:v>
                </c:pt>
                <c:pt idx="35">
                  <c:v>8.7175339745890703</c:v>
                </c:pt>
                <c:pt idx="36">
                  <c:v>-0.31783708255018084</c:v>
                </c:pt>
                <c:pt idx="37">
                  <c:v>5.3697475513688033</c:v>
                </c:pt>
                <c:pt idx="38">
                  <c:v>-20.26678153198818</c:v>
                </c:pt>
                <c:pt idx="39">
                  <c:v>4.35064538831557</c:v>
                </c:pt>
                <c:pt idx="40">
                  <c:v>-5.0633924690436061</c:v>
                </c:pt>
                <c:pt idx="41">
                  <c:v>5.4599340584032134</c:v>
                </c:pt>
                <c:pt idx="42">
                  <c:v>0.41217483543857014</c:v>
                </c:pt>
                <c:pt idx="43">
                  <c:v>4.7174366640489538</c:v>
                </c:pt>
                <c:pt idx="44">
                  <c:v>-1.9956301575096225</c:v>
                </c:pt>
                <c:pt idx="45">
                  <c:v>2.7083545539709935</c:v>
                </c:pt>
                <c:pt idx="46">
                  <c:v>3.8061469466559785</c:v>
                </c:pt>
                <c:pt idx="47">
                  <c:v>-5.7349239839306367</c:v>
                </c:pt>
                <c:pt idx="48">
                  <c:v>-0.28007756293607322</c:v>
                </c:pt>
                <c:pt idx="49">
                  <c:v>-1.5449847604722926</c:v>
                </c:pt>
                <c:pt idx="50">
                  <c:v>-6.9402258207338114</c:v>
                </c:pt>
                <c:pt idx="51">
                  <c:v>-3.579025795376312</c:v>
                </c:pt>
                <c:pt idx="52">
                  <c:v>-5.4133631591425484</c:v>
                </c:pt>
                <c:pt idx="53">
                  <c:v>-4.1982463339679912</c:v>
                </c:pt>
                <c:pt idx="54">
                  <c:v>-6.4527700948524345</c:v>
                </c:pt>
                <c:pt idx="55">
                  <c:v>-0.89029435879544394</c:v>
                </c:pt>
                <c:pt idx="56">
                  <c:v>-4.9211522643664765</c:v>
                </c:pt>
                <c:pt idx="57">
                  <c:v>2.0857954931266711</c:v>
                </c:pt>
                <c:pt idx="58">
                  <c:v>5.7065993838114402</c:v>
                </c:pt>
                <c:pt idx="59">
                  <c:v>1.7701818253620196</c:v>
                </c:pt>
                <c:pt idx="60">
                  <c:v>-9.6726330504033342E-2</c:v>
                </c:pt>
                <c:pt idx="61">
                  <c:v>9.4265753611006637</c:v>
                </c:pt>
                <c:pt idx="62">
                  <c:v>5.2396044499044372</c:v>
                </c:pt>
                <c:pt idx="63">
                  <c:v>1.9522083018083904</c:v>
                </c:pt>
                <c:pt idx="64">
                  <c:v>3.6911304228331296</c:v>
                </c:pt>
                <c:pt idx="65">
                  <c:v>5.0559230156746935</c:v>
                </c:pt>
                <c:pt idx="66">
                  <c:v>6.6057247005677375</c:v>
                </c:pt>
                <c:pt idx="67">
                  <c:v>-1.8931156888332055</c:v>
                </c:pt>
                <c:pt idx="68">
                  <c:v>-4.2632131092895422</c:v>
                </c:pt>
                <c:pt idx="69">
                  <c:v>-1.4138690388260162</c:v>
                </c:pt>
                <c:pt idx="70">
                  <c:v>5.1621039329634293</c:v>
                </c:pt>
                <c:pt idx="71">
                  <c:v>-5.5850687675340538</c:v>
                </c:pt>
                <c:pt idx="72">
                  <c:v>-4.6283841691827838</c:v>
                </c:pt>
                <c:pt idx="73">
                  <c:v>4.486881133621921</c:v>
                </c:pt>
                <c:pt idx="74">
                  <c:v>-1.7092352362813585</c:v>
                </c:pt>
                <c:pt idx="75">
                  <c:v>5.7495701913439738</c:v>
                </c:pt>
                <c:pt idx="76">
                  <c:v>-1.4878033195308831</c:v>
                </c:pt>
                <c:pt idx="77">
                  <c:v>1.3440588037195447</c:v>
                </c:pt>
                <c:pt idx="78">
                  <c:v>-1.154315714190723</c:v>
                </c:pt>
                <c:pt idx="79">
                  <c:v>-4.8273399433105908</c:v>
                </c:pt>
                <c:pt idx="80">
                  <c:v>8.7585897328250333</c:v>
                </c:pt>
                <c:pt idx="81">
                  <c:v>9.5830405025296024</c:v>
                </c:pt>
                <c:pt idx="82">
                  <c:v>-4.4656378091133959</c:v>
                </c:pt>
                <c:pt idx="83">
                  <c:v>6.173645484808457</c:v>
                </c:pt>
                <c:pt idx="84">
                  <c:v>2.0463538154735872</c:v>
                </c:pt>
                <c:pt idx="85">
                  <c:v>9.2809354720042947</c:v>
                </c:pt>
                <c:pt idx="86">
                  <c:v>-1.4731698136356908</c:v>
                </c:pt>
                <c:pt idx="87">
                  <c:v>6.2134083271658902</c:v>
                </c:pt>
                <c:pt idx="88">
                  <c:v>-6.4018321397966886</c:v>
                </c:pt>
                <c:pt idx="89">
                  <c:v>-1.1697724936299476</c:v>
                </c:pt>
                <c:pt idx="90">
                  <c:v>-1.4522264824141509</c:v>
                </c:pt>
                <c:pt idx="91">
                  <c:v>-1.2046157370796671</c:v>
                </c:pt>
                <c:pt idx="92">
                  <c:v>-3.8475436345833423</c:v>
                </c:pt>
                <c:pt idx="93">
                  <c:v>3.1993900393992618</c:v>
                </c:pt>
                <c:pt idx="94">
                  <c:v>-7.3965235413381336</c:v>
                </c:pt>
                <c:pt idx="95">
                  <c:v>-3.9635696423351661</c:v>
                </c:pt>
                <c:pt idx="96">
                  <c:v>-9.2262271025597133</c:v>
                </c:pt>
                <c:pt idx="97">
                  <c:v>-3.4251858674991276</c:v>
                </c:pt>
                <c:pt idx="98">
                  <c:v>0.71473221414382948</c:v>
                </c:pt>
                <c:pt idx="99">
                  <c:v>3.6087081851805358</c:v>
                </c:pt>
                <c:pt idx="100">
                  <c:v>1.5253283460625973</c:v>
                </c:pt>
                <c:pt idx="101">
                  <c:v>1.245422698890259</c:v>
                </c:pt>
                <c:pt idx="102">
                  <c:v>2.6138636661574317</c:v>
                </c:pt>
                <c:pt idx="103">
                  <c:v>1.4273775696463638</c:v>
                </c:pt>
                <c:pt idx="104">
                  <c:v>2.1139157022551771</c:v>
                </c:pt>
                <c:pt idx="105">
                  <c:v>1.1285114753955732</c:v>
                </c:pt>
                <c:pt idx="106">
                  <c:v>-7.118756171228533</c:v>
                </c:pt>
                <c:pt idx="107">
                  <c:v>-5.873684730412549</c:v>
                </c:pt>
                <c:pt idx="108">
                  <c:v>3.741859607099812</c:v>
                </c:pt>
                <c:pt idx="109">
                  <c:v>1.6579044044119833</c:v>
                </c:pt>
                <c:pt idx="110">
                  <c:v>0.95963623413520338</c:v>
                </c:pt>
                <c:pt idx="111">
                  <c:v>0.51032989642648374</c:v>
                </c:pt>
                <c:pt idx="112">
                  <c:v>0.64029881541087619</c:v>
                </c:pt>
                <c:pt idx="113">
                  <c:v>2.6454995708301396</c:v>
                </c:pt>
                <c:pt idx="114">
                  <c:v>7.6370794487288762</c:v>
                </c:pt>
                <c:pt idx="115">
                  <c:v>1.4268912595554291</c:v>
                </c:pt>
                <c:pt idx="116">
                  <c:v>1.7734102291373617</c:v>
                </c:pt>
                <c:pt idx="117">
                  <c:v>-3.5865758740853568</c:v>
                </c:pt>
                <c:pt idx="118">
                  <c:v>5.3458064321915089</c:v>
                </c:pt>
                <c:pt idx="119">
                  <c:v>3.3481241579838077</c:v>
                </c:pt>
                <c:pt idx="120">
                  <c:v>4.2001417072530209</c:v>
                </c:pt>
                <c:pt idx="121">
                  <c:v>1.1643326052767762</c:v>
                </c:pt>
                <c:pt idx="122">
                  <c:v>2.7395403859017478</c:v>
                </c:pt>
                <c:pt idx="123">
                  <c:v>0.34981597951425059</c:v>
                </c:pt>
                <c:pt idx="124">
                  <c:v>1.0778382517045522</c:v>
                </c:pt>
                <c:pt idx="125">
                  <c:v>0.56801949248936978</c:v>
                </c:pt>
                <c:pt idx="126">
                  <c:v>7.8583334121556092</c:v>
                </c:pt>
                <c:pt idx="127">
                  <c:v>8.897665751363629</c:v>
                </c:pt>
                <c:pt idx="128">
                  <c:v>1.6741302994936156</c:v>
                </c:pt>
                <c:pt idx="129">
                  <c:v>-0.91146241318891619</c:v>
                </c:pt>
                <c:pt idx="130">
                  <c:v>0.16383049643708958</c:v>
                </c:pt>
                <c:pt idx="131">
                  <c:v>3.7596415003847952</c:v>
                </c:pt>
                <c:pt idx="132">
                  <c:v>-0.77613663049203296</c:v>
                </c:pt>
                <c:pt idx="133">
                  <c:v>9.4209546350311513</c:v>
                </c:pt>
                <c:pt idx="134">
                  <c:v>9.0018720415704507</c:v>
                </c:pt>
                <c:pt idx="135">
                  <c:v>1.9192295669633097</c:v>
                </c:pt>
                <c:pt idx="136">
                  <c:v>5.8610612024970621</c:v>
                </c:pt>
                <c:pt idx="137">
                  <c:v>4.4863887772491928</c:v>
                </c:pt>
                <c:pt idx="138">
                  <c:v>5.8084834620086028</c:v>
                </c:pt>
                <c:pt idx="139">
                  <c:v>-9.2693352288251525</c:v>
                </c:pt>
                <c:pt idx="140">
                  <c:v>4.7112074815062641</c:v>
                </c:pt>
                <c:pt idx="141">
                  <c:v>-1.5704510603876152</c:v>
                </c:pt>
                <c:pt idx="142">
                  <c:v>5.9113138291397576</c:v>
                </c:pt>
                <c:pt idx="143">
                  <c:v>0.63893719567813712</c:v>
                </c:pt>
                <c:pt idx="144">
                  <c:v>-4.0109723322541875</c:v>
                </c:pt>
                <c:pt idx="145">
                  <c:v>1.6562374187236593</c:v>
                </c:pt>
                <c:pt idx="146">
                  <c:v>-5.0215307314181423</c:v>
                </c:pt>
                <c:pt idx="147">
                  <c:v>6.5655322240686083</c:v>
                </c:pt>
                <c:pt idx="148">
                  <c:v>-2.916036637948257</c:v>
                </c:pt>
                <c:pt idx="149">
                  <c:v>-2.1659695063169053</c:v>
                </c:pt>
                <c:pt idx="150">
                  <c:v>0.43850292168494143</c:v>
                </c:pt>
                <c:pt idx="151">
                  <c:v>-6.0870802583630486</c:v>
                </c:pt>
                <c:pt idx="152">
                  <c:v>3.9236861962163925</c:v>
                </c:pt>
                <c:pt idx="153">
                  <c:v>-0.87402256287336044</c:v>
                </c:pt>
                <c:pt idx="154">
                  <c:v>-4.2786601362618057</c:v>
                </c:pt>
                <c:pt idx="155">
                  <c:v>3.2853340188778546</c:v>
                </c:pt>
                <c:pt idx="156">
                  <c:v>3.0803194738435202</c:v>
                </c:pt>
                <c:pt idx="157">
                  <c:v>-8.327029311105413</c:v>
                </c:pt>
                <c:pt idx="158">
                  <c:v>3.2568601785398101</c:v>
                </c:pt>
                <c:pt idx="159">
                  <c:v>3.542081185826035</c:v>
                </c:pt>
                <c:pt idx="160">
                  <c:v>-2.2278940882480374</c:v>
                </c:pt>
                <c:pt idx="161">
                  <c:v>-6.2759586771682603</c:v>
                </c:pt>
                <c:pt idx="162">
                  <c:v>-6.2891657192958093</c:v>
                </c:pt>
                <c:pt idx="163">
                  <c:v>0.40615897456093641</c:v>
                </c:pt>
                <c:pt idx="164">
                  <c:v>-0.1180308346226937</c:v>
                </c:pt>
                <c:pt idx="165">
                  <c:v>-0.2942548608320088</c:v>
                </c:pt>
                <c:pt idx="166">
                  <c:v>3.9588234930903248</c:v>
                </c:pt>
                <c:pt idx="167">
                  <c:v>-3.3611419516997287</c:v>
                </c:pt>
                <c:pt idx="168">
                  <c:v>1.6740669508644999</c:v>
                </c:pt>
                <c:pt idx="169">
                  <c:v>-1.6695267054596741</c:v>
                </c:pt>
                <c:pt idx="170">
                  <c:v>-9.6750147526477903</c:v>
                </c:pt>
                <c:pt idx="171">
                  <c:v>-6.6784799075000398</c:v>
                </c:pt>
                <c:pt idx="172">
                  <c:v>3.1084171225679071</c:v>
                </c:pt>
                <c:pt idx="173">
                  <c:v>-1.0953428657407649</c:v>
                </c:pt>
                <c:pt idx="174">
                  <c:v>-3.3927152877755127</c:v>
                </c:pt>
                <c:pt idx="175">
                  <c:v>0.48469396490715688</c:v>
                </c:pt>
                <c:pt idx="176">
                  <c:v>-0.53715116083819048</c:v>
                </c:pt>
                <c:pt idx="177">
                  <c:v>0.99973840435922767</c:v>
                </c:pt>
                <c:pt idx="178">
                  <c:v>3.7158254853021724</c:v>
                </c:pt>
                <c:pt idx="179">
                  <c:v>-9.7854758412716514</c:v>
                </c:pt>
                <c:pt idx="180">
                  <c:v>-0.43006773365203799</c:v>
                </c:pt>
                <c:pt idx="181">
                  <c:v>-5.800377069343142</c:v>
                </c:pt>
                <c:pt idx="182">
                  <c:v>-1.7042387654337894</c:v>
                </c:pt>
                <c:pt idx="183">
                  <c:v>-4.5710542506112137</c:v>
                </c:pt>
                <c:pt idx="184">
                  <c:v>-0.39367737545825321</c:v>
                </c:pt>
                <c:pt idx="185">
                  <c:v>-6.2613523715286998</c:v>
                </c:pt>
                <c:pt idx="186">
                  <c:v>-4.925643481928649</c:v>
                </c:pt>
                <c:pt idx="187">
                  <c:v>-2.2398321813314794</c:v>
                </c:pt>
                <c:pt idx="188">
                  <c:v>-0.92853641765671568</c:v>
                </c:pt>
                <c:pt idx="189">
                  <c:v>-1.1778631939656918</c:v>
                </c:pt>
                <c:pt idx="190">
                  <c:v>-0.4178800815545376</c:v>
                </c:pt>
                <c:pt idx="191">
                  <c:v>5.3587443457124735</c:v>
                </c:pt>
                <c:pt idx="192">
                  <c:v>-3.4558906555884956</c:v>
                </c:pt>
                <c:pt idx="193">
                  <c:v>-3.7055385966018193</c:v>
                </c:pt>
                <c:pt idx="194">
                  <c:v>7.08774591076455</c:v>
                </c:pt>
                <c:pt idx="195">
                  <c:v>3.2256562724223059</c:v>
                </c:pt>
                <c:pt idx="196">
                  <c:v>7.4294200315747609</c:v>
                </c:pt>
                <c:pt idx="197">
                  <c:v>-1.4303444929217193</c:v>
                </c:pt>
                <c:pt idx="198">
                  <c:v>-2.4010924998478824</c:v>
                </c:pt>
                <c:pt idx="199">
                  <c:v>7.5409563171702167</c:v>
                </c:pt>
                <c:pt idx="200">
                  <c:v>-3.711110277385167</c:v>
                </c:pt>
                <c:pt idx="201">
                  <c:v>6.0169035841098513</c:v>
                </c:pt>
                <c:pt idx="202">
                  <c:v>2.559989865344761</c:v>
                </c:pt>
                <c:pt idx="203">
                  <c:v>-10.327780978959172</c:v>
                </c:pt>
                <c:pt idx="204">
                  <c:v>3.5745970399920139</c:v>
                </c:pt>
                <c:pt idx="205">
                  <c:v>-4.3780637076935704</c:v>
                </c:pt>
                <c:pt idx="206">
                  <c:v>12.579515769892026</c:v>
                </c:pt>
                <c:pt idx="207">
                  <c:v>6.9562962164767832</c:v>
                </c:pt>
                <c:pt idx="208">
                  <c:v>-2.7217327405518414</c:v>
                </c:pt>
                <c:pt idx="209">
                  <c:v>-3.7434504536653677</c:v>
                </c:pt>
                <c:pt idx="210">
                  <c:v>-3.7853303544530821</c:v>
                </c:pt>
                <c:pt idx="211">
                  <c:v>2.5262383976475746</c:v>
                </c:pt>
                <c:pt idx="212">
                  <c:v>2.0234328663585508</c:v>
                </c:pt>
                <c:pt idx="213">
                  <c:v>-3.8439601041926394</c:v>
                </c:pt>
                <c:pt idx="214">
                  <c:v>3.8522731458433093</c:v>
                </c:pt>
                <c:pt idx="215">
                  <c:v>9.0709101527794402</c:v>
                </c:pt>
                <c:pt idx="216">
                  <c:v>1.7391882500979872</c:v>
                </c:pt>
                <c:pt idx="217">
                  <c:v>-4.5579097770805745</c:v>
                </c:pt>
                <c:pt idx="218">
                  <c:v>0.79970216701023489</c:v>
                </c:pt>
                <c:pt idx="219">
                  <c:v>-2.8107107453351681</c:v>
                </c:pt>
                <c:pt idx="220">
                  <c:v>-6.6166526361090146</c:v>
                </c:pt>
                <c:pt idx="221">
                  <c:v>-2.7985961053582464</c:v>
                </c:pt>
                <c:pt idx="222">
                  <c:v>-5.3289963964997398</c:v>
                </c:pt>
                <c:pt idx="223">
                  <c:v>-8.0825505280138721</c:v>
                </c:pt>
                <c:pt idx="224">
                  <c:v>-8.9159325657527599</c:v>
                </c:pt>
                <c:pt idx="225">
                  <c:v>1.9697098186140209</c:v>
                </c:pt>
                <c:pt idx="226">
                  <c:v>-2.9332780632406497</c:v>
                </c:pt>
                <c:pt idx="227">
                  <c:v>3.8148347909335314</c:v>
                </c:pt>
                <c:pt idx="228">
                  <c:v>-0.83402973109440914</c:v>
                </c:pt>
                <c:pt idx="229">
                  <c:v>-3.1067049688562278</c:v>
                </c:pt>
                <c:pt idx="230">
                  <c:v>-3.8264223500380314</c:v>
                </c:pt>
                <c:pt idx="231">
                  <c:v>-5.7839234602779754</c:v>
                </c:pt>
                <c:pt idx="232">
                  <c:v>-0.26440808822985851</c:v>
                </c:pt>
                <c:pt idx="233">
                  <c:v>4.062365519882448</c:v>
                </c:pt>
                <c:pt idx="234">
                  <c:v>5.0795263023911943</c:v>
                </c:pt>
                <c:pt idx="235">
                  <c:v>-2.0397047686996466</c:v>
                </c:pt>
                <c:pt idx="236">
                  <c:v>1.8422659008051916</c:v>
                </c:pt>
                <c:pt idx="237">
                  <c:v>-4.8933327813420782</c:v>
                </c:pt>
                <c:pt idx="238">
                  <c:v>-6.8787065510880652E-2</c:v>
                </c:pt>
                <c:pt idx="239">
                  <c:v>5.6842626817255564</c:v>
                </c:pt>
                <c:pt idx="240">
                  <c:v>6.3409148135716329</c:v>
                </c:pt>
                <c:pt idx="241">
                  <c:v>-0.11600118063147136</c:v>
                </c:pt>
                <c:pt idx="242">
                  <c:v>2.6981287210182359</c:v>
                </c:pt>
                <c:pt idx="243">
                  <c:v>0.26250960027071812</c:v>
                </c:pt>
                <c:pt idx="244">
                  <c:v>3.3111615806658108</c:v>
                </c:pt>
                <c:pt idx="245">
                  <c:v>1.9199066383151866</c:v>
                </c:pt>
                <c:pt idx="246">
                  <c:v>2.0723283594858977</c:v>
                </c:pt>
                <c:pt idx="247">
                  <c:v>-3.8580161247140623</c:v>
                </c:pt>
                <c:pt idx="248">
                  <c:v>6.2415820677979355</c:v>
                </c:pt>
                <c:pt idx="249">
                  <c:v>-2.7115973675083147</c:v>
                </c:pt>
                <c:pt idx="250">
                  <c:v>1.6263205358370278</c:v>
                </c:pt>
                <c:pt idx="251">
                  <c:v>2.6922847671825814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191040"/>
        <c:axId val="229191616"/>
      </c:scatterChart>
      <c:valAx>
        <c:axId val="229191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191616"/>
        <c:crosses val="autoZero"/>
        <c:crossBetween val="midCat"/>
      </c:valAx>
      <c:valAx>
        <c:axId val="2291916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19104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 (2)'!$C$10:$C$261</c:f>
              <c:numCache>
                <c:formatCode>General</c:formatCode>
                <c:ptCount val="252"/>
                <c:pt idx="0">
                  <c:v>93.1</c:v>
                </c:pt>
                <c:pt idx="1">
                  <c:v>93.6</c:v>
                </c:pt>
                <c:pt idx="2">
                  <c:v>95.8</c:v>
                </c:pt>
                <c:pt idx="3">
                  <c:v>101.8</c:v>
                </c:pt>
                <c:pt idx="4">
                  <c:v>97.3</c:v>
                </c:pt>
                <c:pt idx="5">
                  <c:v>104.5</c:v>
                </c:pt>
                <c:pt idx="6">
                  <c:v>105.1</c:v>
                </c:pt>
                <c:pt idx="7">
                  <c:v>99.6</c:v>
                </c:pt>
                <c:pt idx="8">
                  <c:v>100.9</c:v>
                </c:pt>
                <c:pt idx="9">
                  <c:v>99.6</c:v>
                </c:pt>
                <c:pt idx="10">
                  <c:v>101.5</c:v>
                </c:pt>
                <c:pt idx="11">
                  <c:v>103.6</c:v>
                </c:pt>
                <c:pt idx="12">
                  <c:v>102</c:v>
                </c:pt>
                <c:pt idx="13">
                  <c:v>104.1</c:v>
                </c:pt>
                <c:pt idx="14">
                  <c:v>101.3</c:v>
                </c:pt>
                <c:pt idx="15">
                  <c:v>99.1</c:v>
                </c:pt>
                <c:pt idx="16">
                  <c:v>101.9</c:v>
                </c:pt>
                <c:pt idx="17">
                  <c:v>107.6</c:v>
                </c:pt>
                <c:pt idx="18">
                  <c:v>106.8</c:v>
                </c:pt>
                <c:pt idx="19">
                  <c:v>106.2</c:v>
                </c:pt>
                <c:pt idx="20">
                  <c:v>103.3</c:v>
                </c:pt>
                <c:pt idx="21">
                  <c:v>111.4</c:v>
                </c:pt>
                <c:pt idx="22">
                  <c:v>86</c:v>
                </c:pt>
                <c:pt idx="23">
                  <c:v>86.7</c:v>
                </c:pt>
                <c:pt idx="24">
                  <c:v>90.2</c:v>
                </c:pt>
                <c:pt idx="25">
                  <c:v>89.6</c:v>
                </c:pt>
                <c:pt idx="26">
                  <c:v>88.6</c:v>
                </c:pt>
                <c:pt idx="27">
                  <c:v>97.4</c:v>
                </c:pt>
                <c:pt idx="28">
                  <c:v>93.5</c:v>
                </c:pt>
                <c:pt idx="29">
                  <c:v>97.4</c:v>
                </c:pt>
                <c:pt idx="30">
                  <c:v>100.5</c:v>
                </c:pt>
                <c:pt idx="31">
                  <c:v>93.5</c:v>
                </c:pt>
                <c:pt idx="32">
                  <c:v>93</c:v>
                </c:pt>
                <c:pt idx="33">
                  <c:v>111.7</c:v>
                </c:pt>
                <c:pt idx="34">
                  <c:v>117</c:v>
                </c:pt>
                <c:pt idx="35">
                  <c:v>118.5</c:v>
                </c:pt>
                <c:pt idx="36">
                  <c:v>106.5</c:v>
                </c:pt>
                <c:pt idx="37">
                  <c:v>105.6</c:v>
                </c:pt>
                <c:pt idx="38">
                  <c:v>136.19999999999999</c:v>
                </c:pt>
                <c:pt idx="39">
                  <c:v>114.8</c:v>
                </c:pt>
                <c:pt idx="40">
                  <c:v>128.30000000000001</c:v>
                </c:pt>
                <c:pt idx="41">
                  <c:v>106</c:v>
                </c:pt>
                <c:pt idx="42">
                  <c:v>113.3</c:v>
                </c:pt>
                <c:pt idx="43">
                  <c:v>106.6</c:v>
                </c:pt>
                <c:pt idx="44">
                  <c:v>85.1</c:v>
                </c:pt>
                <c:pt idx="45">
                  <c:v>96.6</c:v>
                </c:pt>
                <c:pt idx="46">
                  <c:v>88.2</c:v>
                </c:pt>
                <c:pt idx="47">
                  <c:v>89.8</c:v>
                </c:pt>
                <c:pt idx="48">
                  <c:v>92.3</c:v>
                </c:pt>
                <c:pt idx="49">
                  <c:v>83.4</c:v>
                </c:pt>
                <c:pt idx="50">
                  <c:v>90.2</c:v>
                </c:pt>
                <c:pt idx="51">
                  <c:v>89.2</c:v>
                </c:pt>
                <c:pt idx="52">
                  <c:v>89.7</c:v>
                </c:pt>
                <c:pt idx="53">
                  <c:v>93.3</c:v>
                </c:pt>
                <c:pt idx="54">
                  <c:v>87.6</c:v>
                </c:pt>
                <c:pt idx="55">
                  <c:v>107.6</c:v>
                </c:pt>
                <c:pt idx="56">
                  <c:v>100</c:v>
                </c:pt>
                <c:pt idx="57">
                  <c:v>111.5</c:v>
                </c:pt>
                <c:pt idx="58">
                  <c:v>115.4</c:v>
                </c:pt>
                <c:pt idx="59">
                  <c:v>104.8</c:v>
                </c:pt>
                <c:pt idx="60">
                  <c:v>112.3</c:v>
                </c:pt>
                <c:pt idx="61">
                  <c:v>102.9</c:v>
                </c:pt>
                <c:pt idx="62">
                  <c:v>107.6</c:v>
                </c:pt>
                <c:pt idx="63">
                  <c:v>105.3</c:v>
                </c:pt>
                <c:pt idx="64">
                  <c:v>105.3</c:v>
                </c:pt>
                <c:pt idx="65">
                  <c:v>103</c:v>
                </c:pt>
                <c:pt idx="66">
                  <c:v>90</c:v>
                </c:pt>
                <c:pt idx="67">
                  <c:v>95.4</c:v>
                </c:pt>
                <c:pt idx="68">
                  <c:v>89.3</c:v>
                </c:pt>
                <c:pt idx="69">
                  <c:v>94.4</c:v>
                </c:pt>
                <c:pt idx="70">
                  <c:v>97.6</c:v>
                </c:pt>
                <c:pt idx="71">
                  <c:v>88.5</c:v>
                </c:pt>
                <c:pt idx="72">
                  <c:v>93.6</c:v>
                </c:pt>
                <c:pt idx="73">
                  <c:v>87.7</c:v>
                </c:pt>
                <c:pt idx="74">
                  <c:v>93.4</c:v>
                </c:pt>
                <c:pt idx="75">
                  <c:v>91.6</c:v>
                </c:pt>
                <c:pt idx="76">
                  <c:v>91.6</c:v>
                </c:pt>
                <c:pt idx="77">
                  <c:v>102</c:v>
                </c:pt>
                <c:pt idx="78">
                  <c:v>96.4</c:v>
                </c:pt>
                <c:pt idx="79">
                  <c:v>102.7</c:v>
                </c:pt>
                <c:pt idx="80">
                  <c:v>97.7</c:v>
                </c:pt>
                <c:pt idx="81">
                  <c:v>97.1</c:v>
                </c:pt>
                <c:pt idx="82">
                  <c:v>103.1</c:v>
                </c:pt>
                <c:pt idx="83">
                  <c:v>101.8</c:v>
                </c:pt>
                <c:pt idx="84">
                  <c:v>101.4</c:v>
                </c:pt>
                <c:pt idx="85">
                  <c:v>98.9</c:v>
                </c:pt>
                <c:pt idx="86">
                  <c:v>97.5</c:v>
                </c:pt>
                <c:pt idx="87">
                  <c:v>104.3</c:v>
                </c:pt>
                <c:pt idx="88">
                  <c:v>97.3</c:v>
                </c:pt>
                <c:pt idx="89">
                  <c:v>96.7</c:v>
                </c:pt>
                <c:pt idx="90">
                  <c:v>99.7</c:v>
                </c:pt>
                <c:pt idx="91">
                  <c:v>101.9</c:v>
                </c:pt>
                <c:pt idx="92">
                  <c:v>97.2</c:v>
                </c:pt>
                <c:pt idx="93">
                  <c:v>106.6</c:v>
                </c:pt>
                <c:pt idx="94">
                  <c:v>99.6</c:v>
                </c:pt>
                <c:pt idx="95">
                  <c:v>113.2</c:v>
                </c:pt>
                <c:pt idx="96">
                  <c:v>99.1</c:v>
                </c:pt>
                <c:pt idx="97">
                  <c:v>99.4</c:v>
                </c:pt>
                <c:pt idx="98">
                  <c:v>95.1</c:v>
                </c:pt>
                <c:pt idx="99">
                  <c:v>107.5</c:v>
                </c:pt>
                <c:pt idx="100">
                  <c:v>106.5</c:v>
                </c:pt>
                <c:pt idx="101">
                  <c:v>99.1</c:v>
                </c:pt>
                <c:pt idx="102">
                  <c:v>96.7</c:v>
                </c:pt>
                <c:pt idx="103">
                  <c:v>103.5</c:v>
                </c:pt>
                <c:pt idx="104">
                  <c:v>104</c:v>
                </c:pt>
                <c:pt idx="105">
                  <c:v>93.1</c:v>
                </c:pt>
                <c:pt idx="106">
                  <c:v>105.2</c:v>
                </c:pt>
                <c:pt idx="107">
                  <c:v>110</c:v>
                </c:pt>
                <c:pt idx="108">
                  <c:v>110.1</c:v>
                </c:pt>
                <c:pt idx="109">
                  <c:v>97.8</c:v>
                </c:pt>
                <c:pt idx="110">
                  <c:v>96.3</c:v>
                </c:pt>
                <c:pt idx="111">
                  <c:v>108</c:v>
                </c:pt>
                <c:pt idx="112">
                  <c:v>99.7</c:v>
                </c:pt>
                <c:pt idx="113">
                  <c:v>93.5</c:v>
                </c:pt>
                <c:pt idx="114">
                  <c:v>100.7</c:v>
                </c:pt>
                <c:pt idx="115">
                  <c:v>97</c:v>
                </c:pt>
                <c:pt idx="116">
                  <c:v>96</c:v>
                </c:pt>
                <c:pt idx="117">
                  <c:v>99.2</c:v>
                </c:pt>
                <c:pt idx="118">
                  <c:v>95.4</c:v>
                </c:pt>
                <c:pt idx="119">
                  <c:v>101.8</c:v>
                </c:pt>
                <c:pt idx="120">
                  <c:v>104.3</c:v>
                </c:pt>
                <c:pt idx="121">
                  <c:v>99.2</c:v>
                </c:pt>
                <c:pt idx="122">
                  <c:v>99.3</c:v>
                </c:pt>
                <c:pt idx="123">
                  <c:v>94</c:v>
                </c:pt>
                <c:pt idx="124">
                  <c:v>98.9</c:v>
                </c:pt>
                <c:pt idx="125">
                  <c:v>101</c:v>
                </c:pt>
                <c:pt idx="126">
                  <c:v>98.7</c:v>
                </c:pt>
                <c:pt idx="127">
                  <c:v>95.9</c:v>
                </c:pt>
                <c:pt idx="128">
                  <c:v>103.9</c:v>
                </c:pt>
                <c:pt idx="129">
                  <c:v>96.2</c:v>
                </c:pt>
                <c:pt idx="130">
                  <c:v>97.8</c:v>
                </c:pt>
                <c:pt idx="131">
                  <c:v>94.6</c:v>
                </c:pt>
                <c:pt idx="132">
                  <c:v>103.6</c:v>
                </c:pt>
                <c:pt idx="133">
                  <c:v>100.4</c:v>
                </c:pt>
                <c:pt idx="134">
                  <c:v>98.4</c:v>
                </c:pt>
                <c:pt idx="135">
                  <c:v>104.6</c:v>
                </c:pt>
                <c:pt idx="136">
                  <c:v>92.9</c:v>
                </c:pt>
                <c:pt idx="137">
                  <c:v>97.8</c:v>
                </c:pt>
                <c:pt idx="138">
                  <c:v>98.3</c:v>
                </c:pt>
                <c:pt idx="139">
                  <c:v>104.7</c:v>
                </c:pt>
                <c:pt idx="140">
                  <c:v>98.6</c:v>
                </c:pt>
                <c:pt idx="141">
                  <c:v>99.5</c:v>
                </c:pt>
                <c:pt idx="142">
                  <c:v>102.7</c:v>
                </c:pt>
                <c:pt idx="143">
                  <c:v>92.1</c:v>
                </c:pt>
                <c:pt idx="144">
                  <c:v>96.6</c:v>
                </c:pt>
                <c:pt idx="145">
                  <c:v>92.7</c:v>
                </c:pt>
                <c:pt idx="146">
                  <c:v>102</c:v>
                </c:pt>
                <c:pt idx="147">
                  <c:v>110.9</c:v>
                </c:pt>
                <c:pt idx="148">
                  <c:v>92.3</c:v>
                </c:pt>
                <c:pt idx="149">
                  <c:v>114.1</c:v>
                </c:pt>
                <c:pt idx="150">
                  <c:v>92.9</c:v>
                </c:pt>
                <c:pt idx="151">
                  <c:v>108.3</c:v>
                </c:pt>
                <c:pt idx="152">
                  <c:v>88.5</c:v>
                </c:pt>
                <c:pt idx="153">
                  <c:v>94</c:v>
                </c:pt>
                <c:pt idx="154">
                  <c:v>101.1</c:v>
                </c:pt>
                <c:pt idx="155">
                  <c:v>92.1</c:v>
                </c:pt>
                <c:pt idx="156">
                  <c:v>105.6</c:v>
                </c:pt>
                <c:pt idx="157">
                  <c:v>98.5</c:v>
                </c:pt>
                <c:pt idx="158">
                  <c:v>88.7</c:v>
                </c:pt>
                <c:pt idx="159">
                  <c:v>101.1</c:v>
                </c:pt>
                <c:pt idx="160">
                  <c:v>94</c:v>
                </c:pt>
                <c:pt idx="161">
                  <c:v>103.8</c:v>
                </c:pt>
                <c:pt idx="162">
                  <c:v>98.9</c:v>
                </c:pt>
                <c:pt idx="163">
                  <c:v>89.2</c:v>
                </c:pt>
                <c:pt idx="164">
                  <c:v>111.4</c:v>
                </c:pt>
                <c:pt idx="165">
                  <c:v>107.5</c:v>
                </c:pt>
                <c:pt idx="166">
                  <c:v>99.1</c:v>
                </c:pt>
                <c:pt idx="167">
                  <c:v>108.2</c:v>
                </c:pt>
                <c:pt idx="168">
                  <c:v>114.9</c:v>
                </c:pt>
                <c:pt idx="169">
                  <c:v>99.1</c:v>
                </c:pt>
                <c:pt idx="170">
                  <c:v>92.2</c:v>
                </c:pt>
                <c:pt idx="171">
                  <c:v>90.8</c:v>
                </c:pt>
                <c:pt idx="172">
                  <c:v>100.5</c:v>
                </c:pt>
                <c:pt idx="173">
                  <c:v>98.2</c:v>
                </c:pt>
                <c:pt idx="174">
                  <c:v>115.3</c:v>
                </c:pt>
                <c:pt idx="175">
                  <c:v>96.8</c:v>
                </c:pt>
                <c:pt idx="176">
                  <c:v>92.6</c:v>
                </c:pt>
                <c:pt idx="177">
                  <c:v>119.2</c:v>
                </c:pt>
                <c:pt idx="178">
                  <c:v>102.7</c:v>
                </c:pt>
                <c:pt idx="179">
                  <c:v>109.5</c:v>
                </c:pt>
                <c:pt idx="180">
                  <c:v>108.5</c:v>
                </c:pt>
                <c:pt idx="181">
                  <c:v>79.3</c:v>
                </c:pt>
                <c:pt idx="182">
                  <c:v>95.5</c:v>
                </c:pt>
                <c:pt idx="183">
                  <c:v>92.3</c:v>
                </c:pt>
                <c:pt idx="184">
                  <c:v>98.9</c:v>
                </c:pt>
                <c:pt idx="185">
                  <c:v>89.5</c:v>
                </c:pt>
                <c:pt idx="186">
                  <c:v>117.5</c:v>
                </c:pt>
                <c:pt idx="187">
                  <c:v>107.4</c:v>
                </c:pt>
                <c:pt idx="188">
                  <c:v>109.2</c:v>
                </c:pt>
                <c:pt idx="189">
                  <c:v>103.4</c:v>
                </c:pt>
                <c:pt idx="190">
                  <c:v>91.4</c:v>
                </c:pt>
                <c:pt idx="191">
                  <c:v>115.2</c:v>
                </c:pt>
                <c:pt idx="192">
                  <c:v>104.9</c:v>
                </c:pt>
                <c:pt idx="193">
                  <c:v>106.7</c:v>
                </c:pt>
                <c:pt idx="194">
                  <c:v>92.2</c:v>
                </c:pt>
                <c:pt idx="195">
                  <c:v>101.6</c:v>
                </c:pt>
                <c:pt idx="196">
                  <c:v>97.8</c:v>
                </c:pt>
                <c:pt idx="197">
                  <c:v>92</c:v>
                </c:pt>
                <c:pt idx="198">
                  <c:v>94</c:v>
                </c:pt>
                <c:pt idx="199">
                  <c:v>103.7</c:v>
                </c:pt>
                <c:pt idx="200">
                  <c:v>102.7</c:v>
                </c:pt>
                <c:pt idx="201">
                  <c:v>91.1</c:v>
                </c:pt>
                <c:pt idx="202">
                  <c:v>107.2</c:v>
                </c:pt>
                <c:pt idx="203">
                  <c:v>100.8</c:v>
                </c:pt>
                <c:pt idx="204">
                  <c:v>121.6</c:v>
                </c:pt>
                <c:pt idx="205">
                  <c:v>105.6</c:v>
                </c:pt>
                <c:pt idx="206">
                  <c:v>100.6</c:v>
                </c:pt>
                <c:pt idx="207">
                  <c:v>102.7</c:v>
                </c:pt>
                <c:pt idx="208">
                  <c:v>99.8</c:v>
                </c:pt>
                <c:pt idx="209">
                  <c:v>92.9</c:v>
                </c:pt>
                <c:pt idx="210">
                  <c:v>91.2</c:v>
                </c:pt>
                <c:pt idx="211">
                  <c:v>115.6</c:v>
                </c:pt>
                <c:pt idx="212">
                  <c:v>98.3</c:v>
                </c:pt>
                <c:pt idx="213">
                  <c:v>103.7</c:v>
                </c:pt>
                <c:pt idx="214">
                  <c:v>98.7</c:v>
                </c:pt>
                <c:pt idx="215">
                  <c:v>119.8</c:v>
                </c:pt>
                <c:pt idx="216">
                  <c:v>92.8</c:v>
                </c:pt>
                <c:pt idx="217">
                  <c:v>93.3</c:v>
                </c:pt>
                <c:pt idx="218">
                  <c:v>106.8</c:v>
                </c:pt>
                <c:pt idx="219">
                  <c:v>93.9</c:v>
                </c:pt>
                <c:pt idx="220">
                  <c:v>99</c:v>
                </c:pt>
                <c:pt idx="221">
                  <c:v>119.9</c:v>
                </c:pt>
                <c:pt idx="222">
                  <c:v>94.2</c:v>
                </c:pt>
                <c:pt idx="223">
                  <c:v>92.7</c:v>
                </c:pt>
                <c:pt idx="224">
                  <c:v>106.9</c:v>
                </c:pt>
                <c:pt idx="225">
                  <c:v>88.8</c:v>
                </c:pt>
                <c:pt idx="226">
                  <c:v>101.7</c:v>
                </c:pt>
                <c:pt idx="227">
                  <c:v>105.3</c:v>
                </c:pt>
                <c:pt idx="228">
                  <c:v>104</c:v>
                </c:pt>
                <c:pt idx="229">
                  <c:v>98.6</c:v>
                </c:pt>
                <c:pt idx="230">
                  <c:v>99.6</c:v>
                </c:pt>
                <c:pt idx="231">
                  <c:v>103.4</c:v>
                </c:pt>
                <c:pt idx="232">
                  <c:v>100.2</c:v>
                </c:pt>
                <c:pt idx="233">
                  <c:v>94.9</c:v>
                </c:pt>
                <c:pt idx="234">
                  <c:v>97.2</c:v>
                </c:pt>
                <c:pt idx="235">
                  <c:v>104.7</c:v>
                </c:pt>
                <c:pt idx="236">
                  <c:v>104</c:v>
                </c:pt>
                <c:pt idx="237">
                  <c:v>117.6</c:v>
                </c:pt>
                <c:pt idx="238">
                  <c:v>95.8</c:v>
                </c:pt>
                <c:pt idx="239">
                  <c:v>106.4</c:v>
                </c:pt>
                <c:pt idx="240">
                  <c:v>93</c:v>
                </c:pt>
                <c:pt idx="241">
                  <c:v>119.6</c:v>
                </c:pt>
                <c:pt idx="242">
                  <c:v>119.7</c:v>
                </c:pt>
                <c:pt idx="243">
                  <c:v>115.8</c:v>
                </c:pt>
                <c:pt idx="244">
                  <c:v>118.3</c:v>
                </c:pt>
                <c:pt idx="245">
                  <c:v>97.4</c:v>
                </c:pt>
                <c:pt idx="246">
                  <c:v>113.7</c:v>
                </c:pt>
                <c:pt idx="247">
                  <c:v>89.2</c:v>
                </c:pt>
                <c:pt idx="248">
                  <c:v>108.5</c:v>
                </c:pt>
                <c:pt idx="249">
                  <c:v>111.1</c:v>
                </c:pt>
                <c:pt idx="250">
                  <c:v>108.3</c:v>
                </c:pt>
                <c:pt idx="251">
                  <c:v>112.4</c:v>
                </c:pt>
              </c:numCache>
            </c:numRef>
          </c:xVal>
          <c:yVal>
            <c:numRef>
              <c:f>'Prob1b&amp;c (2)'!$D$10:$D$261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193344"/>
        <c:axId val="229193920"/>
      </c:scatterChart>
      <c:valAx>
        <c:axId val="229193344"/>
        <c:scaling>
          <c:orientation val="minMax"/>
          <c:min val="7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Chest (cm)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193920"/>
        <c:crosses val="autoZero"/>
        <c:crossBetween val="midCat"/>
      </c:valAx>
      <c:valAx>
        <c:axId val="2291939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19334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 (3)'!$B$10:$B$261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'Prob1b&amp;c (3)'!$D$10:$D$261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7955840"/>
        <c:axId val="417956416"/>
      </c:scatterChart>
      <c:valAx>
        <c:axId val="417955840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56416"/>
        <c:crosses val="autoZero"/>
        <c:crossBetween val="midCat"/>
      </c:valAx>
      <c:valAx>
        <c:axId val="4179564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5584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 (3)'!$E$10:$E$261</c:f>
              <c:numCache>
                <c:formatCode>0.000000</c:formatCode>
                <c:ptCount val="252"/>
                <c:pt idx="0">
                  <c:v>15.521740493001825</c:v>
                </c:pt>
                <c:pt idx="1">
                  <c:v>10.521657263723291</c:v>
                </c:pt>
                <c:pt idx="2">
                  <c:v>18.236870183688804</c:v>
                </c:pt>
                <c:pt idx="3">
                  <c:v>12.188406114536587</c:v>
                </c:pt>
                <c:pt idx="4">
                  <c:v>25.752006090767878</c:v>
                </c:pt>
                <c:pt idx="5">
                  <c:v>16.34136358916864</c:v>
                </c:pt>
                <c:pt idx="6">
                  <c:v>17.009628360958835</c:v>
                </c:pt>
                <c:pt idx="7">
                  <c:v>15.569082975798054</c:v>
                </c:pt>
                <c:pt idx="8">
                  <c:v>7.3931469977190822</c:v>
                </c:pt>
                <c:pt idx="9">
                  <c:v>12.368281846572305</c:v>
                </c:pt>
                <c:pt idx="10">
                  <c:v>9.1886967473767101</c:v>
                </c:pt>
                <c:pt idx="11">
                  <c:v>12.017009832470627</c:v>
                </c:pt>
                <c:pt idx="12">
                  <c:v>17.976469123203753</c:v>
                </c:pt>
                <c:pt idx="13">
                  <c:v>24.422777924816454</c:v>
                </c:pt>
                <c:pt idx="14">
                  <c:v>21.662171926530821</c:v>
                </c:pt>
                <c:pt idx="15">
                  <c:v>21.799288952183581</c:v>
                </c:pt>
                <c:pt idx="16">
                  <c:v>20.475659311824906</c:v>
                </c:pt>
                <c:pt idx="17">
                  <c:v>19.564477159184644</c:v>
                </c:pt>
                <c:pt idx="18">
                  <c:v>15.510706764977687</c:v>
                </c:pt>
                <c:pt idx="19">
                  <c:v>22.169304379841741</c:v>
                </c:pt>
                <c:pt idx="20">
                  <c:v>22.463984696739978</c:v>
                </c:pt>
                <c:pt idx="21">
                  <c:v>22.15165737704541</c:v>
                </c:pt>
                <c:pt idx="22">
                  <c:v>8.8696744913292989</c:v>
                </c:pt>
                <c:pt idx="23">
                  <c:v>11.179739733507478</c:v>
                </c:pt>
                <c:pt idx="24">
                  <c:v>7.1390325656835536</c:v>
                </c:pt>
                <c:pt idx="25">
                  <c:v>9.3248806854306885</c:v>
                </c:pt>
                <c:pt idx="26">
                  <c:v>8.3820552160122723</c:v>
                </c:pt>
                <c:pt idx="27">
                  <c:v>19.920251288118944</c:v>
                </c:pt>
                <c:pt idx="28">
                  <c:v>7.4281960185697358</c:v>
                </c:pt>
                <c:pt idx="29">
                  <c:v>12.87151862632674</c:v>
                </c:pt>
                <c:pt idx="30">
                  <c:v>14.877572675618797</c:v>
                </c:pt>
                <c:pt idx="31">
                  <c:v>13.937546468996754</c:v>
                </c:pt>
                <c:pt idx="32">
                  <c:v>7.4320100305455554</c:v>
                </c:pt>
                <c:pt idx="33">
                  <c:v>21.168184361183627</c:v>
                </c:pt>
                <c:pt idx="34">
                  <c:v>31.881403796272757</c:v>
                </c:pt>
                <c:pt idx="35">
                  <c:v>37.633158050167808</c:v>
                </c:pt>
                <c:pt idx="36">
                  <c:v>23.975036431505377</c:v>
                </c:pt>
                <c:pt idx="37">
                  <c:v>22.707835165188811</c:v>
                </c:pt>
                <c:pt idx="38">
                  <c:v>46.927603428874896</c:v>
                </c:pt>
                <c:pt idx="39">
                  <c:v>31.005270664483135</c:v>
                </c:pt>
                <c:pt idx="40">
                  <c:v>40.09636613033954</c:v>
                </c:pt>
                <c:pt idx="41">
                  <c:v>26.939533454653258</c:v>
                </c:pt>
                <c:pt idx="42">
                  <c:v>32.003673081925569</c:v>
                </c:pt>
                <c:pt idx="43">
                  <c:v>25.901334916785579</c:v>
                </c:pt>
                <c:pt idx="44">
                  <c:v>10.697637322202521</c:v>
                </c:pt>
                <c:pt idx="45">
                  <c:v>10.368677748891098</c:v>
                </c:pt>
                <c:pt idx="46">
                  <c:v>7.192743338509981</c:v>
                </c:pt>
                <c:pt idx="47">
                  <c:v>10.720882850591586</c:v>
                </c:pt>
                <c:pt idx="48">
                  <c:v>16.480183466857635</c:v>
                </c:pt>
                <c:pt idx="49">
                  <c:v>4.8094541455114772</c:v>
                </c:pt>
                <c:pt idx="50">
                  <c:v>16.4162903920252</c:v>
                </c:pt>
                <c:pt idx="51">
                  <c:v>10.505794774543872</c:v>
                </c:pt>
                <c:pt idx="52">
                  <c:v>14.869093225649024</c:v>
                </c:pt>
                <c:pt idx="53">
                  <c:v>10.189735104454151</c:v>
                </c:pt>
                <c:pt idx="54">
                  <c:v>10.653175763783317</c:v>
                </c:pt>
                <c:pt idx="55">
                  <c:v>23.712687534242082</c:v>
                </c:pt>
                <c:pt idx="56">
                  <c:v>25.961495641222861</c:v>
                </c:pt>
                <c:pt idx="57">
                  <c:v>27.396524162371573</c:v>
                </c:pt>
                <c:pt idx="58">
                  <c:v>28.302189450999748</c:v>
                </c:pt>
                <c:pt idx="59">
                  <c:v>24.733239069313431</c:v>
                </c:pt>
                <c:pt idx="60">
                  <c:v>25.804014011558074</c:v>
                </c:pt>
                <c:pt idx="61">
                  <c:v>21.310818250848452</c:v>
                </c:pt>
                <c:pt idx="62">
                  <c:v>26.797669329425883</c:v>
                </c:pt>
                <c:pt idx="63">
                  <c:v>26.381407829731614</c:v>
                </c:pt>
                <c:pt idx="64">
                  <c:v>28.055621381335225</c:v>
                </c:pt>
                <c:pt idx="65">
                  <c:v>26.160802889671835</c:v>
                </c:pt>
                <c:pt idx="66">
                  <c:v>14.640172158780814</c:v>
                </c:pt>
                <c:pt idx="67">
                  <c:v>16.836202580533943</c:v>
                </c:pt>
                <c:pt idx="68">
                  <c:v>8.6287049472574928</c:v>
                </c:pt>
                <c:pt idx="69">
                  <c:v>14.555832818355675</c:v>
                </c:pt>
                <c:pt idx="70">
                  <c:v>19.805365041675788</c:v>
                </c:pt>
                <c:pt idx="71">
                  <c:v>14.253606139086461</c:v>
                </c:pt>
                <c:pt idx="72">
                  <c:v>12.276396143776203</c:v>
                </c:pt>
                <c:pt idx="73">
                  <c:v>10.734715841412083</c:v>
                </c:pt>
                <c:pt idx="74">
                  <c:v>15.305719329355302</c:v>
                </c:pt>
                <c:pt idx="75">
                  <c:v>13.039264219578207</c:v>
                </c:pt>
                <c:pt idx="76">
                  <c:v>7.9501762118805992</c:v>
                </c:pt>
                <c:pt idx="77">
                  <c:v>21.756693568961968</c:v>
                </c:pt>
                <c:pt idx="78">
                  <c:v>24.600624158493279</c:v>
                </c:pt>
                <c:pt idx="79">
                  <c:v>26.291469963713745</c:v>
                </c:pt>
                <c:pt idx="80">
                  <c:v>24.626587288098037</c:v>
                </c:pt>
                <c:pt idx="81">
                  <c:v>19.884105856508182</c:v>
                </c:pt>
                <c:pt idx="82">
                  <c:v>22.680005860386473</c:v>
                </c:pt>
                <c:pt idx="83">
                  <c:v>22.695705026404564</c:v>
                </c:pt>
                <c:pt idx="84">
                  <c:v>27.963735678539095</c:v>
                </c:pt>
                <c:pt idx="85">
                  <c:v>18.094154632443299</c:v>
                </c:pt>
                <c:pt idx="86">
                  <c:v>17.879066556395571</c:v>
                </c:pt>
                <c:pt idx="87">
                  <c:v>20.322598135412051</c:v>
                </c:pt>
                <c:pt idx="88">
                  <c:v>12.978170407542134</c:v>
                </c:pt>
                <c:pt idx="89">
                  <c:v>13.585341367296266</c:v>
                </c:pt>
                <c:pt idx="90">
                  <c:v>22.463051609141168</c:v>
                </c:pt>
                <c:pt idx="91">
                  <c:v>19.674697967633879</c:v>
                </c:pt>
                <c:pt idx="92">
                  <c:v>11.807356958854289</c:v>
                </c:pt>
                <c:pt idx="93">
                  <c:v>22.04873794622516</c:v>
                </c:pt>
                <c:pt idx="94">
                  <c:v>14.643053083157852</c:v>
                </c:pt>
                <c:pt idx="95">
                  <c:v>18.988867854628019</c:v>
                </c:pt>
                <c:pt idx="96">
                  <c:v>16.752877989288276</c:v>
                </c:pt>
                <c:pt idx="97">
                  <c:v>15.785955565462682</c:v>
                </c:pt>
                <c:pt idx="98">
                  <c:v>18.163646232868466</c:v>
                </c:pt>
                <c:pt idx="99">
                  <c:v>17.909776785574945</c:v>
                </c:pt>
                <c:pt idx="100">
                  <c:v>18.679176474568493</c:v>
                </c:pt>
                <c:pt idx="101">
                  <c:v>19.374337463562231</c:v>
                </c:pt>
                <c:pt idx="102">
                  <c:v>16.745413288497968</c:v>
                </c:pt>
                <c:pt idx="103">
                  <c:v>19.434661511160854</c:v>
                </c:pt>
                <c:pt idx="104">
                  <c:v>25.438664021893864</c:v>
                </c:pt>
                <c:pt idx="105">
                  <c:v>15.936135817498499</c:v>
                </c:pt>
                <c:pt idx="106">
                  <c:v>26.156219113258548</c:v>
                </c:pt>
                <c:pt idx="107">
                  <c:v>24.521031917642755</c:v>
                </c:pt>
                <c:pt idx="108">
                  <c:v>13.097803753559919</c:v>
                </c:pt>
                <c:pt idx="109">
                  <c:v>20.450547608238264</c:v>
                </c:pt>
                <c:pt idx="110">
                  <c:v>18.430660568125699</c:v>
                </c:pt>
                <c:pt idx="111">
                  <c:v>30.859674188860602</c:v>
                </c:pt>
                <c:pt idx="112">
                  <c:v>21.682536530542848</c:v>
                </c:pt>
                <c:pt idx="113">
                  <c:v>18.588223859371162</c:v>
                </c:pt>
                <c:pt idx="114">
                  <c:v>19.548614670005243</c:v>
                </c:pt>
                <c:pt idx="115">
                  <c:v>16.354181830809662</c:v>
                </c:pt>
                <c:pt idx="116">
                  <c:v>16.871496586126604</c:v>
                </c:pt>
                <c:pt idx="117">
                  <c:v>16.611946951659682</c:v>
                </c:pt>
                <c:pt idx="118">
                  <c:v>17.212667959802967</c:v>
                </c:pt>
                <c:pt idx="119">
                  <c:v>12.871600287907405</c:v>
                </c:pt>
                <c:pt idx="120">
                  <c:v>21.658521237716332</c:v>
                </c:pt>
                <c:pt idx="121">
                  <c:v>23.719137485852933</c:v>
                </c:pt>
                <c:pt idx="122">
                  <c:v>12.747301503895667</c:v>
                </c:pt>
                <c:pt idx="123">
                  <c:v>16.822287928132781</c:v>
                </c:pt>
                <c:pt idx="124">
                  <c:v>13.429562589667704</c:v>
                </c:pt>
                <c:pt idx="125">
                  <c:v>18.292528793293478</c:v>
                </c:pt>
                <c:pt idx="126">
                  <c:v>18.917346755843912</c:v>
                </c:pt>
                <c:pt idx="127">
                  <c:v>8.6768988560718405</c:v>
                </c:pt>
                <c:pt idx="128">
                  <c:v>18.118333248431146</c:v>
                </c:pt>
                <c:pt idx="129">
                  <c:v>15.675653095432796</c:v>
                </c:pt>
                <c:pt idx="130">
                  <c:v>17.786411089162005</c:v>
                </c:pt>
                <c:pt idx="131">
                  <c:v>18.058942288431304</c:v>
                </c:pt>
                <c:pt idx="132">
                  <c:v>23.662627450230143</c:v>
                </c:pt>
                <c:pt idx="133">
                  <c:v>19.279734159550419</c:v>
                </c:pt>
                <c:pt idx="134">
                  <c:v>15.429085025768256</c:v>
                </c:pt>
                <c:pt idx="135">
                  <c:v>26.583514340976951</c:v>
                </c:pt>
                <c:pt idx="136">
                  <c:v>14.560498256349625</c:v>
                </c:pt>
                <c:pt idx="137">
                  <c:v>23.844287695882787</c:v>
                </c:pt>
                <c:pt idx="138">
                  <c:v>16.718517071294411</c:v>
                </c:pt>
                <c:pt idx="139">
                  <c:v>28.071402208933961</c:v>
                </c:pt>
                <c:pt idx="140">
                  <c:v>20.020453117723488</c:v>
                </c:pt>
                <c:pt idx="141">
                  <c:v>20.440365306232245</c:v>
                </c:pt>
                <c:pt idx="142">
                  <c:v>19.383586677969454</c:v>
                </c:pt>
                <c:pt idx="143">
                  <c:v>6.6718595559592302</c:v>
                </c:pt>
                <c:pt idx="144">
                  <c:v>10.593080368610583</c:v>
                </c:pt>
                <c:pt idx="145">
                  <c:v>11.989017204506947</c:v>
                </c:pt>
                <c:pt idx="146">
                  <c:v>21.262706003614756</c:v>
                </c:pt>
                <c:pt idx="147">
                  <c:v>22.947953283242501</c:v>
                </c:pt>
                <c:pt idx="148">
                  <c:v>8.4497623028205417</c:v>
                </c:pt>
                <c:pt idx="149">
                  <c:v>26.749557082192183</c:v>
                </c:pt>
                <c:pt idx="150">
                  <c:v>8.280150534371483</c:v>
                </c:pt>
                <c:pt idx="151">
                  <c:v>20.100372004896712</c:v>
                </c:pt>
                <c:pt idx="152">
                  <c:v>4.4461336542061751</c:v>
                </c:pt>
                <c:pt idx="153">
                  <c:v>18.126567713658908</c:v>
                </c:pt>
                <c:pt idx="154">
                  <c:v>23.478167941781127</c:v>
                </c:pt>
                <c:pt idx="155">
                  <c:v>11.277142300315663</c:v>
                </c:pt>
                <c:pt idx="156">
                  <c:v>27.522607460000209</c:v>
                </c:pt>
                <c:pt idx="157">
                  <c:v>16.886344326126562</c:v>
                </c:pt>
                <c:pt idx="158">
                  <c:v>9.624226440322861</c:v>
                </c:pt>
                <c:pt idx="159">
                  <c:v>19.251986516328763</c:v>
                </c:pt>
                <c:pt idx="160">
                  <c:v>11.999199506512955</c:v>
                </c:pt>
                <c:pt idx="161">
                  <c:v>19.645084149214615</c:v>
                </c:pt>
                <c:pt idx="162">
                  <c:v>17.916226737185795</c:v>
                </c:pt>
                <c:pt idx="163">
                  <c:v>15.849848640295118</c:v>
                </c:pt>
                <c:pt idx="164">
                  <c:v>26.586395265353985</c:v>
                </c:pt>
                <c:pt idx="165">
                  <c:v>16.034553133486142</c:v>
                </c:pt>
                <c:pt idx="166">
                  <c:v>18.899699753047596</c:v>
                </c:pt>
                <c:pt idx="167">
                  <c:v>20.142034300519548</c:v>
                </c:pt>
                <c:pt idx="168">
                  <c:v>34.996932497474582</c:v>
                </c:pt>
                <c:pt idx="169">
                  <c:v>18.332406575299398</c:v>
                </c:pt>
                <c:pt idx="170">
                  <c:v>12.545194992650348</c:v>
                </c:pt>
                <c:pt idx="171">
                  <c:v>9.6316094795325071</c:v>
                </c:pt>
                <c:pt idx="172">
                  <c:v>17.169057827401865</c:v>
                </c:pt>
                <c:pt idx="173">
                  <c:v>17.317371904240105</c:v>
                </c:pt>
                <c:pt idx="174">
                  <c:v>28.177120902550577</c:v>
                </c:pt>
                <c:pt idx="175">
                  <c:v>11.103716519890781</c:v>
                </c:pt>
                <c:pt idx="176">
                  <c:v>14.020019634224301</c:v>
                </c:pt>
                <c:pt idx="177">
                  <c:v>27.514372994772444</c:v>
                </c:pt>
                <c:pt idx="178">
                  <c:v>18.066406989221626</c:v>
                </c:pt>
                <c:pt idx="179">
                  <c:v>22.725563829565807</c:v>
                </c:pt>
                <c:pt idx="180">
                  <c:v>25.123619100983603</c:v>
                </c:pt>
                <c:pt idx="181">
                  <c:v>5.1524100328047417</c:v>
                </c:pt>
                <c:pt idx="182">
                  <c:v>15.195416859325416</c:v>
                </c:pt>
                <c:pt idx="183">
                  <c:v>16.367163395612042</c:v>
                </c:pt>
                <c:pt idx="184">
                  <c:v>18.269364926485078</c:v>
                </c:pt>
                <c:pt idx="185">
                  <c:v>12.068772768518802</c:v>
                </c:pt>
                <c:pt idx="186">
                  <c:v>27.783171843646592</c:v>
                </c:pt>
                <c:pt idx="187">
                  <c:v>20.767703689088112</c:v>
                </c:pt>
                <c:pt idx="188">
                  <c:v>21.098611099177777</c:v>
                </c:pt>
                <c:pt idx="189">
                  <c:v>26.831015498240287</c:v>
                </c:pt>
                <c:pt idx="190">
                  <c:v>11.144527389495483</c:v>
                </c:pt>
                <c:pt idx="191">
                  <c:v>30.441791498710778</c:v>
                </c:pt>
                <c:pt idx="192">
                  <c:v>18.52806313493388</c:v>
                </c:pt>
                <c:pt idx="193">
                  <c:v>25.398949563049293</c:v>
                </c:pt>
                <c:pt idx="194">
                  <c:v>14.65781916157713</c:v>
                </c:pt>
                <c:pt idx="195">
                  <c:v>23.009980182877342</c:v>
                </c:pt>
                <c:pt idx="196">
                  <c:v>16.018608982726047</c:v>
                </c:pt>
                <c:pt idx="197">
                  <c:v>17.945840555605059</c:v>
                </c:pt>
                <c:pt idx="198">
                  <c:v>6.4521877034982431</c:v>
                </c:pt>
                <c:pt idx="199">
                  <c:v>17.537976844299902</c:v>
                </c:pt>
                <c:pt idx="200">
                  <c:v>15.929685865887649</c:v>
                </c:pt>
                <c:pt idx="201">
                  <c:v>16.648010721689783</c:v>
                </c:pt>
                <c:pt idx="202">
                  <c:v>26.416701835324261</c:v>
                </c:pt>
                <c:pt idx="203">
                  <c:v>14.977692843642675</c:v>
                </c:pt>
                <c:pt idx="204">
                  <c:v>33.791839792373551</c:v>
                </c:pt>
                <c:pt idx="205">
                  <c:v>18.448389232502691</c:v>
                </c:pt>
                <c:pt idx="206">
                  <c:v>22.408326087135293</c:v>
                </c:pt>
                <c:pt idx="207">
                  <c:v>25.447061810282971</c:v>
                </c:pt>
                <c:pt idx="208">
                  <c:v>13.305345467236659</c:v>
                </c:pt>
                <c:pt idx="209">
                  <c:v>13.912516426990791</c:v>
                </c:pt>
                <c:pt idx="210">
                  <c:v>11.808208384872422</c:v>
                </c:pt>
                <c:pt idx="211">
                  <c:v>24.973438848947801</c:v>
                </c:pt>
                <c:pt idx="212">
                  <c:v>17.908762036395498</c:v>
                </c:pt>
                <c:pt idx="213">
                  <c:v>21.814218353764218</c:v>
                </c:pt>
                <c:pt idx="214">
                  <c:v>15.158420001696523</c:v>
                </c:pt>
                <c:pt idx="215">
                  <c:v>42.518436694583841</c:v>
                </c:pt>
                <c:pt idx="216">
                  <c:v>12.196640579764335</c:v>
                </c:pt>
                <c:pt idx="217">
                  <c:v>11.814739998063935</c:v>
                </c:pt>
                <c:pt idx="218">
                  <c:v>23.527294938194284</c:v>
                </c:pt>
                <c:pt idx="219">
                  <c:v>18.956209788670385</c:v>
                </c:pt>
                <c:pt idx="220">
                  <c:v>22.216401877895965</c:v>
                </c:pt>
                <c:pt idx="221">
                  <c:v>29.282093439627737</c:v>
                </c:pt>
                <c:pt idx="222">
                  <c:v>16.789874846917158</c:v>
                </c:pt>
                <c:pt idx="223">
                  <c:v>14.92101948485854</c:v>
                </c:pt>
                <c:pt idx="224">
                  <c:v>21.757626656560749</c:v>
                </c:pt>
                <c:pt idx="225">
                  <c:v>12.694360495506704</c:v>
                </c:pt>
                <c:pt idx="226">
                  <c:v>19.111988566298937</c:v>
                </c:pt>
                <c:pt idx="227">
                  <c:v>20.36535684179502</c:v>
                </c:pt>
                <c:pt idx="228">
                  <c:v>16.684237814881225</c:v>
                </c:pt>
                <c:pt idx="229">
                  <c:v>21.25609272884256</c:v>
                </c:pt>
                <c:pt idx="230">
                  <c:v>17.676026957551453</c:v>
                </c:pt>
                <c:pt idx="231">
                  <c:v>22.775460590416415</c:v>
                </c:pt>
                <c:pt idx="232">
                  <c:v>15.246491692516816</c:v>
                </c:pt>
                <c:pt idx="233">
                  <c:v>24.030531717948719</c:v>
                </c:pt>
                <c:pt idx="234">
                  <c:v>23.036794738500234</c:v>
                </c:pt>
                <c:pt idx="235">
                  <c:v>23.686642743056645</c:v>
                </c:pt>
                <c:pt idx="236">
                  <c:v>22.891361586039032</c:v>
                </c:pt>
                <c:pt idx="237">
                  <c:v>34.263661907775678</c:v>
                </c:pt>
                <c:pt idx="238">
                  <c:v>12.992936485961426</c:v>
                </c:pt>
                <c:pt idx="239">
                  <c:v>25.432214070283013</c:v>
                </c:pt>
                <c:pt idx="240">
                  <c:v>14.033852625044798</c:v>
                </c:pt>
                <c:pt idx="241">
                  <c:v>37.636038974544867</c:v>
                </c:pt>
                <c:pt idx="242">
                  <c:v>27.263139487113953</c:v>
                </c:pt>
                <c:pt idx="243">
                  <c:v>32.591412525266463</c:v>
                </c:pt>
                <c:pt idx="244">
                  <c:v>29.540628324915183</c:v>
                </c:pt>
                <c:pt idx="245">
                  <c:v>14.443664173128198</c:v>
                </c:pt>
                <c:pt idx="246">
                  <c:v>28.655409301879697</c:v>
                </c:pt>
                <c:pt idx="247">
                  <c:v>16.901028742965174</c:v>
                </c:pt>
                <c:pt idx="248">
                  <c:v>28.227099324981847</c:v>
                </c:pt>
                <c:pt idx="249">
                  <c:v>36.787735147557584</c:v>
                </c:pt>
                <c:pt idx="250">
                  <c:v>26.077396636845489</c:v>
                </c:pt>
                <c:pt idx="251">
                  <c:v>30.734605640411427</c:v>
                </c:pt>
              </c:numCache>
            </c:numRef>
          </c:xVal>
          <c:yVal>
            <c:numRef>
              <c:f>'Prob1b&amp;c (3)'!$F$10:$F$261</c:f>
              <c:numCache>
                <c:formatCode>0.000000</c:formatCode>
                <c:ptCount val="252"/>
                <c:pt idx="0">
                  <c:v>-3.2217404930018247</c:v>
                </c:pt>
                <c:pt idx="1">
                  <c:v>-4.4216572637232918</c:v>
                </c:pt>
                <c:pt idx="2">
                  <c:v>7.0631298163111964</c:v>
                </c:pt>
                <c:pt idx="3">
                  <c:v>-1.7884061145365866</c:v>
                </c:pt>
                <c:pt idx="4">
                  <c:v>2.947993909232121</c:v>
                </c:pt>
                <c:pt idx="5">
                  <c:v>4.5586364108313582</c:v>
                </c:pt>
                <c:pt idx="6">
                  <c:v>2.1903716390411638</c:v>
                </c:pt>
                <c:pt idx="7">
                  <c:v>-3.1690829757980534</c:v>
                </c:pt>
                <c:pt idx="8">
                  <c:v>-3.2931469977190826</c:v>
                </c:pt>
                <c:pt idx="9">
                  <c:v>-0.66828184657230594</c:v>
                </c:pt>
                <c:pt idx="10">
                  <c:v>-2.0886967473767104</c:v>
                </c:pt>
                <c:pt idx="11">
                  <c:v>-4.2170098324706276</c:v>
                </c:pt>
                <c:pt idx="12">
                  <c:v>2.8235308767962479</c:v>
                </c:pt>
                <c:pt idx="13">
                  <c:v>-3.2227779248164552</c:v>
                </c:pt>
                <c:pt idx="14">
                  <c:v>0.43782807346918062</c:v>
                </c:pt>
                <c:pt idx="15">
                  <c:v>-0.89928895218358207</c:v>
                </c:pt>
                <c:pt idx="16">
                  <c:v>8.5243406881750943</c:v>
                </c:pt>
                <c:pt idx="17">
                  <c:v>3.3355228408153543</c:v>
                </c:pt>
                <c:pt idx="18">
                  <c:v>0.4892932350223127</c:v>
                </c:pt>
                <c:pt idx="19">
                  <c:v>-5.6693043798417406</c:v>
                </c:pt>
                <c:pt idx="20">
                  <c:v>-3.3639846967399762</c:v>
                </c:pt>
                <c:pt idx="21">
                  <c:v>-6.9516573770454109</c:v>
                </c:pt>
                <c:pt idx="22">
                  <c:v>6.7303255086707008</c:v>
                </c:pt>
                <c:pt idx="23">
                  <c:v>6.5202602664925209</c:v>
                </c:pt>
                <c:pt idx="24">
                  <c:v>6.8609674343164464</c:v>
                </c:pt>
                <c:pt idx="25">
                  <c:v>-5.6248806854306883</c:v>
                </c:pt>
                <c:pt idx="26">
                  <c:v>-0.48205521601227197</c:v>
                </c:pt>
                <c:pt idx="27">
                  <c:v>2.9797487118810544</c:v>
                </c:pt>
                <c:pt idx="28">
                  <c:v>-3.7281960185697356</c:v>
                </c:pt>
                <c:pt idx="29">
                  <c:v>-4.0715186263267391</c:v>
                </c:pt>
                <c:pt idx="30">
                  <c:v>-2.9775726756187968</c:v>
                </c:pt>
                <c:pt idx="31">
                  <c:v>-8.2375464689967544</c:v>
                </c:pt>
                <c:pt idx="32">
                  <c:v>4.3679899694544453</c:v>
                </c:pt>
                <c:pt idx="33">
                  <c:v>0.13181563881637359</c:v>
                </c:pt>
                <c:pt idx="34">
                  <c:v>0.41859620372724038</c:v>
                </c:pt>
                <c:pt idx="35">
                  <c:v>2.4668419498321938</c:v>
                </c:pt>
                <c:pt idx="36">
                  <c:v>0.22496356849462273</c:v>
                </c:pt>
                <c:pt idx="37">
                  <c:v>5.6921648348111873</c:v>
                </c:pt>
                <c:pt idx="38">
                  <c:v>-11.727603428874893</c:v>
                </c:pt>
                <c:pt idx="39">
                  <c:v>1.5947293355168668</c:v>
                </c:pt>
                <c:pt idx="40">
                  <c:v>-5.5963661303395398</c:v>
                </c:pt>
                <c:pt idx="41">
                  <c:v>5.9604665453467405</c:v>
                </c:pt>
                <c:pt idx="42">
                  <c:v>-0.40367308192556806</c:v>
                </c:pt>
                <c:pt idx="43">
                  <c:v>6.0986650832144207</c:v>
                </c:pt>
                <c:pt idx="44">
                  <c:v>-2.9976373222025208</c:v>
                </c:pt>
                <c:pt idx="45">
                  <c:v>3.531322251108902</c:v>
                </c:pt>
                <c:pt idx="46">
                  <c:v>3.6072566614900197</c:v>
                </c:pt>
                <c:pt idx="47">
                  <c:v>-5.1208828505915864</c:v>
                </c:pt>
                <c:pt idx="48">
                  <c:v>-2.8801834668576358</c:v>
                </c:pt>
                <c:pt idx="49">
                  <c:v>-0.80945414551147721</c:v>
                </c:pt>
                <c:pt idx="50">
                  <c:v>-6.2162903920252006</c:v>
                </c:pt>
                <c:pt idx="51">
                  <c:v>-3.9057947745438728</c:v>
                </c:pt>
                <c:pt idx="52">
                  <c:v>-6.8690932256490242</c:v>
                </c:pt>
                <c:pt idx="53">
                  <c:v>-3.889735104454151</c:v>
                </c:pt>
                <c:pt idx="54">
                  <c:v>-6.7531757637833163</c:v>
                </c:pt>
                <c:pt idx="55">
                  <c:v>-1.112687534242081</c:v>
                </c:pt>
                <c:pt idx="56">
                  <c:v>-5.5614956412228622</c:v>
                </c:pt>
                <c:pt idx="57">
                  <c:v>0.6034758376284266</c:v>
                </c:pt>
                <c:pt idx="58">
                  <c:v>3.197810549000252</c:v>
                </c:pt>
                <c:pt idx="59">
                  <c:v>-0.13323906931342933</c:v>
                </c:pt>
                <c:pt idx="60">
                  <c:v>0.29598598844192736</c:v>
                </c:pt>
                <c:pt idx="61">
                  <c:v>8.4891817491515482</c:v>
                </c:pt>
                <c:pt idx="62">
                  <c:v>3.9023306705741163</c:v>
                </c:pt>
                <c:pt idx="63">
                  <c:v>-0.58140782973161365</c:v>
                </c:pt>
                <c:pt idx="64">
                  <c:v>4.2443786186647721</c:v>
                </c:pt>
                <c:pt idx="65">
                  <c:v>3.8391971103281648</c:v>
                </c:pt>
                <c:pt idx="66">
                  <c:v>6.859827841219186</c:v>
                </c:pt>
                <c:pt idx="67">
                  <c:v>-3.0362025805339421</c:v>
                </c:pt>
                <c:pt idx="68">
                  <c:v>-2.328704947257493</c:v>
                </c:pt>
                <c:pt idx="69">
                  <c:v>-1.655832818355675</c:v>
                </c:pt>
                <c:pt idx="70">
                  <c:v>4.4946349583242124</c:v>
                </c:pt>
                <c:pt idx="71">
                  <c:v>-5.4536061390864603</c:v>
                </c:pt>
                <c:pt idx="72">
                  <c:v>-3.7763961437762035</c:v>
                </c:pt>
                <c:pt idx="73">
                  <c:v>2.7652841585879173</c:v>
                </c:pt>
                <c:pt idx="74">
                  <c:v>-3.5057193293553013</c:v>
                </c:pt>
                <c:pt idx="75">
                  <c:v>5.4607357804217926</c:v>
                </c:pt>
                <c:pt idx="76">
                  <c:v>0.84982378811940151</c:v>
                </c:pt>
                <c:pt idx="77">
                  <c:v>0.44330643103803169</c:v>
                </c:pt>
                <c:pt idx="78">
                  <c:v>-3.1006241584932788</c:v>
                </c:pt>
                <c:pt idx="79">
                  <c:v>-7.4914699637137439</c:v>
                </c:pt>
                <c:pt idx="80">
                  <c:v>6.7734127119019618</c:v>
                </c:pt>
                <c:pt idx="81">
                  <c:v>6.9158941434918191</c:v>
                </c:pt>
                <c:pt idx="82">
                  <c:v>-4.2800058603864741</c:v>
                </c:pt>
                <c:pt idx="83">
                  <c:v>4.3042949735954359</c:v>
                </c:pt>
                <c:pt idx="84">
                  <c:v>-0.96373567853909492</c:v>
                </c:pt>
                <c:pt idx="85">
                  <c:v>8.5058453675567023</c:v>
                </c:pt>
                <c:pt idx="86">
                  <c:v>-2.9790665563955709</c:v>
                </c:pt>
                <c:pt idx="87">
                  <c:v>2.7774018645879508</c:v>
                </c:pt>
                <c:pt idx="88">
                  <c:v>-4.6781704075421331</c:v>
                </c:pt>
                <c:pt idx="89">
                  <c:v>0.51465863270373369</c:v>
                </c:pt>
                <c:pt idx="90">
                  <c:v>-1.9630516091411678</c:v>
                </c:pt>
                <c:pt idx="91">
                  <c:v>-1.4746979676338796</c:v>
                </c:pt>
                <c:pt idx="92">
                  <c:v>-3.3073569588542888</c:v>
                </c:pt>
                <c:pt idx="93">
                  <c:v>2.851262053774839</c:v>
                </c:pt>
                <c:pt idx="94">
                  <c:v>-5.6430530831578523</c:v>
                </c:pt>
                <c:pt idx="95">
                  <c:v>-1.5888678546280204</c:v>
                </c:pt>
                <c:pt idx="96">
                  <c:v>-7.1528779892882763</c:v>
                </c:pt>
                <c:pt idx="97">
                  <c:v>-4.4859555654626817</c:v>
                </c:pt>
                <c:pt idx="98">
                  <c:v>-0.36364623286846509</c:v>
                </c:pt>
                <c:pt idx="99">
                  <c:v>4.2902232144250547</c:v>
                </c:pt>
                <c:pt idx="100">
                  <c:v>2.5208235254315063</c:v>
                </c:pt>
                <c:pt idx="101">
                  <c:v>1.0256625364377676</c:v>
                </c:pt>
                <c:pt idx="102">
                  <c:v>3.3545867115020336</c:v>
                </c:pt>
                <c:pt idx="103">
                  <c:v>2.8653384888391464</c:v>
                </c:pt>
                <c:pt idx="104">
                  <c:v>-3.8664021893865197E-2</c:v>
                </c:pt>
                <c:pt idx="105">
                  <c:v>2.0638641825015007</c:v>
                </c:pt>
                <c:pt idx="106">
                  <c:v>-6.8562191132585468</c:v>
                </c:pt>
                <c:pt idx="107">
                  <c:v>-6.2210319176427546</c:v>
                </c:pt>
                <c:pt idx="108">
                  <c:v>4.2021962464400815</c:v>
                </c:pt>
                <c:pt idx="109">
                  <c:v>0.94945239176173502</c:v>
                </c:pt>
                <c:pt idx="110">
                  <c:v>1.2693394318743003</c:v>
                </c:pt>
                <c:pt idx="111">
                  <c:v>-2.8596741888606019</c:v>
                </c:pt>
                <c:pt idx="112">
                  <c:v>0.41746346945715374</c:v>
                </c:pt>
                <c:pt idx="113">
                  <c:v>2.7117761406288388</c:v>
                </c:pt>
                <c:pt idx="114">
                  <c:v>7.1513853299947563</c:v>
                </c:pt>
                <c:pt idx="115">
                  <c:v>0.3458181691903377</c:v>
                </c:pt>
                <c:pt idx="116">
                  <c:v>3.2285034138733977</c:v>
                </c:pt>
                <c:pt idx="117">
                  <c:v>-2.7119469516596819</c:v>
                </c:pt>
                <c:pt idx="118">
                  <c:v>8.5873320401970332</c:v>
                </c:pt>
                <c:pt idx="119">
                  <c:v>5.228399712092596</c:v>
                </c:pt>
                <c:pt idx="120">
                  <c:v>6.2414787622836663</c:v>
                </c:pt>
                <c:pt idx="121">
                  <c:v>1.5808625141470678</c:v>
                </c:pt>
                <c:pt idx="122">
                  <c:v>1.9526984961043325</c:v>
                </c:pt>
                <c:pt idx="123">
                  <c:v>-0.82228792813278062</c:v>
                </c:pt>
                <c:pt idx="124">
                  <c:v>0.37043741033229693</c:v>
                </c:pt>
                <c:pt idx="125">
                  <c:v>-0.79252879329347792</c:v>
                </c:pt>
                <c:pt idx="126">
                  <c:v>8.2826532441560872</c:v>
                </c:pt>
                <c:pt idx="127">
                  <c:v>8.7231011439281581</c:v>
                </c:pt>
                <c:pt idx="128">
                  <c:v>2.681666751568855</c:v>
                </c:pt>
                <c:pt idx="129">
                  <c:v>-0.77565309543279604</c:v>
                </c:pt>
                <c:pt idx="130">
                  <c:v>0.31358891083799634</c:v>
                </c:pt>
                <c:pt idx="131">
                  <c:v>4.6410577115686955</c:v>
                </c:pt>
                <c:pt idx="132">
                  <c:v>-6.2627450230142045E-2</c:v>
                </c:pt>
                <c:pt idx="133">
                  <c:v>6.8202658404495828</c:v>
                </c:pt>
                <c:pt idx="134">
                  <c:v>8.9709149742317429</c:v>
                </c:pt>
                <c:pt idx="135">
                  <c:v>0.51648565902305066</c:v>
                </c:pt>
                <c:pt idx="136">
                  <c:v>7.2395017436503757</c:v>
                </c:pt>
                <c:pt idx="137">
                  <c:v>5.5557123041172112</c:v>
                </c:pt>
                <c:pt idx="138">
                  <c:v>5.58148292870559</c:v>
                </c:pt>
                <c:pt idx="139">
                  <c:v>-7.6714022089339622</c:v>
                </c:pt>
                <c:pt idx="140">
                  <c:v>4.8795468822765109</c:v>
                </c:pt>
                <c:pt idx="141">
                  <c:v>-2.1403653062322441</c:v>
                </c:pt>
                <c:pt idx="142">
                  <c:v>3.9164133220305466</c:v>
                </c:pt>
                <c:pt idx="143">
                  <c:v>2.7281404440407702</c:v>
                </c:pt>
                <c:pt idx="144">
                  <c:v>-0.29308036861058184</c:v>
                </c:pt>
                <c:pt idx="145">
                  <c:v>2.2109827954930523</c:v>
                </c:pt>
                <c:pt idx="146">
                  <c:v>-2.0627060036147569</c:v>
                </c:pt>
                <c:pt idx="147">
                  <c:v>6.6520467167574999</c:v>
                </c:pt>
                <c:pt idx="148">
                  <c:v>-3.1497623028205419</c:v>
                </c:pt>
                <c:pt idx="149">
                  <c:v>-1.5495570821921838</c:v>
                </c:pt>
                <c:pt idx="150">
                  <c:v>1.1198494656285174</c:v>
                </c:pt>
                <c:pt idx="151">
                  <c:v>-0.50037200489671108</c:v>
                </c:pt>
                <c:pt idx="152">
                  <c:v>5.6538663457938245</c:v>
                </c:pt>
                <c:pt idx="153">
                  <c:v>-1.6265677136589076</c:v>
                </c:pt>
                <c:pt idx="154">
                  <c:v>-2.4781679417811269</c:v>
                </c:pt>
                <c:pt idx="155">
                  <c:v>6.0228576996843373</c:v>
                </c:pt>
                <c:pt idx="156">
                  <c:v>3.67739253999979</c:v>
                </c:pt>
                <c:pt idx="157">
                  <c:v>-6.8863443261265616</c:v>
                </c:pt>
                <c:pt idx="158">
                  <c:v>2.875773559677139</c:v>
                </c:pt>
                <c:pt idx="159">
                  <c:v>3.2480134836712367</c:v>
                </c:pt>
                <c:pt idx="160">
                  <c:v>-2.5991995065129547</c:v>
                </c:pt>
                <c:pt idx="161">
                  <c:v>-5.045084149214615</c:v>
                </c:pt>
                <c:pt idx="162">
                  <c:v>-4.9162267371857951</c:v>
                </c:pt>
                <c:pt idx="163">
                  <c:v>-0.74984864029511833</c:v>
                </c:pt>
                <c:pt idx="164">
                  <c:v>0.71360473464601526</c:v>
                </c:pt>
                <c:pt idx="165">
                  <c:v>3.1654468665138573</c:v>
                </c:pt>
                <c:pt idx="166">
                  <c:v>2.9003002469524048</c:v>
                </c:pt>
                <c:pt idx="167">
                  <c:v>0.15796569948045303</c:v>
                </c:pt>
                <c:pt idx="168">
                  <c:v>1.3030675025254155</c:v>
                </c:pt>
                <c:pt idx="169">
                  <c:v>-1.8324065752993981</c:v>
                </c:pt>
                <c:pt idx="170">
                  <c:v>-9.5451949926503481</c:v>
                </c:pt>
                <c:pt idx="171">
                  <c:v>-8.9316094795325078</c:v>
                </c:pt>
                <c:pt idx="172">
                  <c:v>3.3309421725981352</c:v>
                </c:pt>
                <c:pt idx="173">
                  <c:v>-0.41737190424010606</c:v>
                </c:pt>
                <c:pt idx="174">
                  <c:v>-2.8771209025505762</c:v>
                </c:pt>
                <c:pt idx="175">
                  <c:v>-1.2037165198907811</c:v>
                </c:pt>
                <c:pt idx="176">
                  <c:v>-0.92001963422430144</c:v>
                </c:pt>
                <c:pt idx="177">
                  <c:v>2.3856270052275548</c:v>
                </c:pt>
                <c:pt idx="178">
                  <c:v>4.4335930107783739</c:v>
                </c:pt>
                <c:pt idx="179">
                  <c:v>-5.8255638295658088</c:v>
                </c:pt>
                <c:pt idx="180">
                  <c:v>1.476380899016398</c:v>
                </c:pt>
                <c:pt idx="181">
                  <c:v>-5.1524100328047417</c:v>
                </c:pt>
                <c:pt idx="182">
                  <c:v>-3.695416859325416</c:v>
                </c:pt>
                <c:pt idx="183">
                  <c:v>-4.2671633956120427</c:v>
                </c:pt>
                <c:pt idx="184">
                  <c:v>-0.76936492648507837</c:v>
                </c:pt>
                <c:pt idx="185">
                  <c:v>-3.4687727685188019</c:v>
                </c:pt>
                <c:pt idx="186">
                  <c:v>-4.1831718436465906</c:v>
                </c:pt>
                <c:pt idx="187">
                  <c:v>-0.36770368908811335</c:v>
                </c:pt>
                <c:pt idx="188">
                  <c:v>-0.59861109917777711</c:v>
                </c:pt>
                <c:pt idx="189">
                  <c:v>-2.4310154982402885</c:v>
                </c:pt>
                <c:pt idx="190">
                  <c:v>0.25547261050451731</c:v>
                </c:pt>
                <c:pt idx="191">
                  <c:v>7.6582085012892236</c:v>
                </c:pt>
                <c:pt idx="192">
                  <c:v>-2.6280631349338801</c:v>
                </c:pt>
                <c:pt idx="193">
                  <c:v>-0.69894956304929323</c:v>
                </c:pt>
                <c:pt idx="194">
                  <c:v>8.1421808384228704</c:v>
                </c:pt>
                <c:pt idx="195">
                  <c:v>2.4900198171226577</c:v>
                </c:pt>
                <c:pt idx="196">
                  <c:v>5.9813910172739533</c:v>
                </c:pt>
                <c:pt idx="197">
                  <c:v>-0.24584055560506002</c:v>
                </c:pt>
                <c:pt idx="198">
                  <c:v>0.14781229650175653</c:v>
                </c:pt>
                <c:pt idx="199">
                  <c:v>6.0620231557000999</c:v>
                </c:pt>
                <c:pt idx="200">
                  <c:v>-3.7296858658876495</c:v>
                </c:pt>
                <c:pt idx="201">
                  <c:v>5.4519892783102186</c:v>
                </c:pt>
                <c:pt idx="202">
                  <c:v>2.2832981646757382</c:v>
                </c:pt>
                <c:pt idx="203">
                  <c:v>-8.9776928436426751</c:v>
                </c:pt>
                <c:pt idx="204">
                  <c:v>1.008160207626446</c:v>
                </c:pt>
                <c:pt idx="205">
                  <c:v>-1.84838923250269</c:v>
                </c:pt>
                <c:pt idx="206">
                  <c:v>10.491673912864705</c:v>
                </c:pt>
                <c:pt idx="207">
                  <c:v>7.3529381897170261</c:v>
                </c:pt>
                <c:pt idx="208">
                  <c:v>-3.7053454672366595</c:v>
                </c:pt>
                <c:pt idx="209">
                  <c:v>-3.1125164269907906</c:v>
                </c:pt>
                <c:pt idx="210">
                  <c:v>-4.7082083848724228</c:v>
                </c:pt>
                <c:pt idx="211">
                  <c:v>2.2265611510521985</c:v>
                </c:pt>
                <c:pt idx="212">
                  <c:v>1.5912379636045024</c:v>
                </c:pt>
                <c:pt idx="213">
                  <c:v>-3.114218353764219</c:v>
                </c:pt>
                <c:pt idx="214">
                  <c:v>4.3415799983034766</c:v>
                </c:pt>
                <c:pt idx="215">
                  <c:v>4.9815633054161594</c:v>
                </c:pt>
                <c:pt idx="216">
                  <c:v>1.403359420235665</c:v>
                </c:pt>
                <c:pt idx="217">
                  <c:v>-4.3147399980639349</c:v>
                </c:pt>
                <c:pt idx="218">
                  <c:v>0.97270506180571559</c:v>
                </c:pt>
                <c:pt idx="219">
                  <c:v>-3.9562097886703853</c:v>
                </c:pt>
                <c:pt idx="220">
                  <c:v>-9.8164018778959647</c:v>
                </c:pt>
                <c:pt idx="221">
                  <c:v>-3.2820934396277366</c:v>
                </c:pt>
                <c:pt idx="222">
                  <c:v>-5.2898748469171579</c:v>
                </c:pt>
                <c:pt idx="223">
                  <c:v>-9.7210194848585409</c:v>
                </c:pt>
                <c:pt idx="224">
                  <c:v>-10.857626656560749</c:v>
                </c:pt>
                <c:pt idx="225">
                  <c:v>-0.19436049550670376</c:v>
                </c:pt>
                <c:pt idx="226">
                  <c:v>-4.3119885662989361</c:v>
                </c:pt>
                <c:pt idx="227">
                  <c:v>4.8346431582049796</c:v>
                </c:pt>
                <c:pt idx="228">
                  <c:v>-1.7842378148812248</c:v>
                </c:pt>
                <c:pt idx="229">
                  <c:v>-4.2560927288425603</c:v>
                </c:pt>
                <c:pt idx="230">
                  <c:v>-7.0760269575514538</c:v>
                </c:pt>
                <c:pt idx="231">
                  <c:v>-6.6754605904164137</c:v>
                </c:pt>
                <c:pt idx="232">
                  <c:v>0.15350830748318423</c:v>
                </c:pt>
                <c:pt idx="233">
                  <c:v>2.6694682820512803</c:v>
                </c:pt>
                <c:pt idx="234">
                  <c:v>2.7632052614997669</c:v>
                </c:pt>
                <c:pt idx="235">
                  <c:v>-5.0866427430566432</c:v>
                </c:pt>
                <c:pt idx="236">
                  <c:v>1.9086384139609684</c:v>
                </c:pt>
                <c:pt idx="237">
                  <c:v>-6.963661907775677</c:v>
                </c:pt>
                <c:pt idx="238">
                  <c:v>-0.59293648596142567</c:v>
                </c:pt>
                <c:pt idx="239">
                  <c:v>4.4677859297169853</c:v>
                </c:pt>
                <c:pt idx="240">
                  <c:v>2.9661473749552023</c:v>
                </c:pt>
                <c:pt idx="241">
                  <c:v>-2.6360389745448671</c:v>
                </c:pt>
                <c:pt idx="242">
                  <c:v>3.1368605128860452</c:v>
                </c:pt>
                <c:pt idx="243">
                  <c:v>8.5874747335381585E-3</c:v>
                </c:pt>
                <c:pt idx="244">
                  <c:v>-0.54062832491518265</c:v>
                </c:pt>
                <c:pt idx="245">
                  <c:v>0.75633582687180123</c:v>
                </c:pt>
                <c:pt idx="246">
                  <c:v>1.5445906981203024</c:v>
                </c:pt>
                <c:pt idx="247">
                  <c:v>-5.901028742965174</c:v>
                </c:pt>
                <c:pt idx="248">
                  <c:v>5.3729006750181547</c:v>
                </c:pt>
                <c:pt idx="249">
                  <c:v>-7.4877351475575828</c:v>
                </c:pt>
                <c:pt idx="250">
                  <c:v>-7.7396636845488587E-2</c:v>
                </c:pt>
                <c:pt idx="251">
                  <c:v>1.1653943595885714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7958144"/>
        <c:axId val="417958720"/>
      </c:scatterChart>
      <c:valAx>
        <c:axId val="41795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58720"/>
        <c:crosses val="autoZero"/>
        <c:crossBetween val="midCat"/>
      </c:valAx>
      <c:valAx>
        <c:axId val="4179587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5814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'Prob1b&amp;c (3)'!$C$10:$C$261</c:f>
              <c:numCache>
                <c:formatCode>General</c:formatCode>
                <c:ptCount val="252"/>
                <c:pt idx="0">
                  <c:v>154.25</c:v>
                </c:pt>
                <c:pt idx="1">
                  <c:v>173.25</c:v>
                </c:pt>
                <c:pt idx="2">
                  <c:v>154</c:v>
                </c:pt>
                <c:pt idx="3">
                  <c:v>184.75</c:v>
                </c:pt>
                <c:pt idx="4">
                  <c:v>184.25</c:v>
                </c:pt>
                <c:pt idx="5">
                  <c:v>210.25</c:v>
                </c:pt>
                <c:pt idx="6">
                  <c:v>181</c:v>
                </c:pt>
                <c:pt idx="7">
                  <c:v>176</c:v>
                </c:pt>
                <c:pt idx="8">
                  <c:v>191</c:v>
                </c:pt>
                <c:pt idx="9">
                  <c:v>198.25</c:v>
                </c:pt>
                <c:pt idx="10">
                  <c:v>186.25</c:v>
                </c:pt>
                <c:pt idx="11">
                  <c:v>216</c:v>
                </c:pt>
                <c:pt idx="12">
                  <c:v>180.5</c:v>
                </c:pt>
                <c:pt idx="13">
                  <c:v>205.25</c:v>
                </c:pt>
                <c:pt idx="14">
                  <c:v>187.75</c:v>
                </c:pt>
                <c:pt idx="15">
                  <c:v>162.75</c:v>
                </c:pt>
                <c:pt idx="16">
                  <c:v>195.75</c:v>
                </c:pt>
                <c:pt idx="17">
                  <c:v>209.25</c:v>
                </c:pt>
                <c:pt idx="18">
                  <c:v>183.75</c:v>
                </c:pt>
                <c:pt idx="19">
                  <c:v>211.75</c:v>
                </c:pt>
                <c:pt idx="20">
                  <c:v>179</c:v>
                </c:pt>
                <c:pt idx="21">
                  <c:v>200.5</c:v>
                </c:pt>
                <c:pt idx="22">
                  <c:v>140.25</c:v>
                </c:pt>
                <c:pt idx="23">
                  <c:v>148.75</c:v>
                </c:pt>
                <c:pt idx="24">
                  <c:v>151.25</c:v>
                </c:pt>
                <c:pt idx="25">
                  <c:v>159.25</c:v>
                </c:pt>
                <c:pt idx="26">
                  <c:v>131.5</c:v>
                </c:pt>
                <c:pt idx="27">
                  <c:v>148</c:v>
                </c:pt>
                <c:pt idx="28">
                  <c:v>133.25</c:v>
                </c:pt>
                <c:pt idx="29">
                  <c:v>160.75</c:v>
                </c:pt>
                <c:pt idx="30">
                  <c:v>182</c:v>
                </c:pt>
                <c:pt idx="31">
                  <c:v>160.25</c:v>
                </c:pt>
                <c:pt idx="32">
                  <c:v>168</c:v>
                </c:pt>
                <c:pt idx="33">
                  <c:v>218.5</c:v>
                </c:pt>
                <c:pt idx="34">
                  <c:v>247.25</c:v>
                </c:pt>
                <c:pt idx="35">
                  <c:v>191.75</c:v>
                </c:pt>
                <c:pt idx="36">
                  <c:v>202.25</c:v>
                </c:pt>
                <c:pt idx="37">
                  <c:v>196.75</c:v>
                </c:pt>
                <c:pt idx="38">
                  <c:v>363.15</c:v>
                </c:pt>
                <c:pt idx="39">
                  <c:v>203</c:v>
                </c:pt>
                <c:pt idx="40">
                  <c:v>262.75</c:v>
                </c:pt>
                <c:pt idx="41">
                  <c:v>205</c:v>
                </c:pt>
                <c:pt idx="42">
                  <c:v>217</c:v>
                </c:pt>
                <c:pt idx="43">
                  <c:v>212</c:v>
                </c:pt>
                <c:pt idx="44">
                  <c:v>125.25</c:v>
                </c:pt>
                <c:pt idx="45">
                  <c:v>164.25</c:v>
                </c:pt>
                <c:pt idx="46">
                  <c:v>133.5</c:v>
                </c:pt>
                <c:pt idx="47">
                  <c:v>148.5</c:v>
                </c:pt>
                <c:pt idx="48">
                  <c:v>135.75</c:v>
                </c:pt>
                <c:pt idx="49">
                  <c:v>127.5</c:v>
                </c:pt>
                <c:pt idx="50">
                  <c:v>158.25</c:v>
                </c:pt>
                <c:pt idx="51">
                  <c:v>139.25</c:v>
                </c:pt>
                <c:pt idx="52">
                  <c:v>137.25</c:v>
                </c:pt>
                <c:pt idx="53">
                  <c:v>152.75</c:v>
                </c:pt>
                <c:pt idx="54">
                  <c:v>136.25</c:v>
                </c:pt>
                <c:pt idx="55">
                  <c:v>198</c:v>
                </c:pt>
                <c:pt idx="56">
                  <c:v>181.5</c:v>
                </c:pt>
                <c:pt idx="57">
                  <c:v>201.25</c:v>
                </c:pt>
                <c:pt idx="58">
                  <c:v>202.5</c:v>
                </c:pt>
                <c:pt idx="59">
                  <c:v>179.75</c:v>
                </c:pt>
                <c:pt idx="60">
                  <c:v>216</c:v>
                </c:pt>
                <c:pt idx="61">
                  <c:v>178.75</c:v>
                </c:pt>
                <c:pt idx="62">
                  <c:v>193.25</c:v>
                </c:pt>
                <c:pt idx="63">
                  <c:v>178</c:v>
                </c:pt>
                <c:pt idx="64">
                  <c:v>205.5</c:v>
                </c:pt>
                <c:pt idx="65">
                  <c:v>183.5</c:v>
                </c:pt>
                <c:pt idx="66">
                  <c:v>151.5</c:v>
                </c:pt>
                <c:pt idx="67">
                  <c:v>154.75</c:v>
                </c:pt>
                <c:pt idx="68">
                  <c:v>155.25</c:v>
                </c:pt>
                <c:pt idx="69">
                  <c:v>156.75</c:v>
                </c:pt>
                <c:pt idx="70">
                  <c:v>167.5</c:v>
                </c:pt>
                <c:pt idx="71">
                  <c:v>146.75</c:v>
                </c:pt>
                <c:pt idx="72">
                  <c:v>160.75</c:v>
                </c:pt>
                <c:pt idx="73">
                  <c:v>125</c:v>
                </c:pt>
                <c:pt idx="74">
                  <c:v>143</c:v>
                </c:pt>
                <c:pt idx="75">
                  <c:v>148.25</c:v>
                </c:pt>
                <c:pt idx="76">
                  <c:v>162.5</c:v>
                </c:pt>
                <c:pt idx="77">
                  <c:v>177.75</c:v>
                </c:pt>
                <c:pt idx="78">
                  <c:v>161.25</c:v>
                </c:pt>
                <c:pt idx="79">
                  <c:v>171.25</c:v>
                </c:pt>
                <c:pt idx="80">
                  <c:v>163.75</c:v>
                </c:pt>
                <c:pt idx="81">
                  <c:v>150.25</c:v>
                </c:pt>
                <c:pt idx="82">
                  <c:v>190.25</c:v>
                </c:pt>
                <c:pt idx="83">
                  <c:v>170.75</c:v>
                </c:pt>
                <c:pt idx="84">
                  <c:v>168</c:v>
                </c:pt>
                <c:pt idx="85">
                  <c:v>167</c:v>
                </c:pt>
                <c:pt idx="86">
                  <c:v>157.75</c:v>
                </c:pt>
                <c:pt idx="87">
                  <c:v>160</c:v>
                </c:pt>
                <c:pt idx="88">
                  <c:v>176.75</c:v>
                </c:pt>
                <c:pt idx="89">
                  <c:v>176</c:v>
                </c:pt>
                <c:pt idx="90">
                  <c:v>177</c:v>
                </c:pt>
                <c:pt idx="91">
                  <c:v>179.75</c:v>
                </c:pt>
                <c:pt idx="92">
                  <c:v>165.25</c:v>
                </c:pt>
                <c:pt idx="93">
                  <c:v>192.5</c:v>
                </c:pt>
                <c:pt idx="94">
                  <c:v>184.25</c:v>
                </c:pt>
                <c:pt idx="95">
                  <c:v>224.5</c:v>
                </c:pt>
                <c:pt idx="96">
                  <c:v>188.75</c:v>
                </c:pt>
                <c:pt idx="97">
                  <c:v>162.5</c:v>
                </c:pt>
                <c:pt idx="98">
                  <c:v>156.5</c:v>
                </c:pt>
                <c:pt idx="99">
                  <c:v>197</c:v>
                </c:pt>
                <c:pt idx="100">
                  <c:v>198.5</c:v>
                </c:pt>
                <c:pt idx="101">
                  <c:v>173.75</c:v>
                </c:pt>
                <c:pt idx="102">
                  <c:v>172.75</c:v>
                </c:pt>
                <c:pt idx="103">
                  <c:v>196.75</c:v>
                </c:pt>
                <c:pt idx="104">
                  <c:v>177</c:v>
                </c:pt>
                <c:pt idx="105">
                  <c:v>165.5</c:v>
                </c:pt>
                <c:pt idx="106">
                  <c:v>200.25</c:v>
                </c:pt>
                <c:pt idx="107">
                  <c:v>203.25</c:v>
                </c:pt>
                <c:pt idx="108">
                  <c:v>194</c:v>
                </c:pt>
                <c:pt idx="109">
                  <c:v>168.5</c:v>
                </c:pt>
                <c:pt idx="110">
                  <c:v>170.75</c:v>
                </c:pt>
                <c:pt idx="111">
                  <c:v>183.25</c:v>
                </c:pt>
                <c:pt idx="112">
                  <c:v>178.25</c:v>
                </c:pt>
                <c:pt idx="113">
                  <c:v>163</c:v>
                </c:pt>
                <c:pt idx="114">
                  <c:v>175.25</c:v>
                </c:pt>
                <c:pt idx="115">
                  <c:v>158</c:v>
                </c:pt>
                <c:pt idx="116">
                  <c:v>177.25</c:v>
                </c:pt>
                <c:pt idx="117">
                  <c:v>179</c:v>
                </c:pt>
                <c:pt idx="118">
                  <c:v>191</c:v>
                </c:pt>
                <c:pt idx="119">
                  <c:v>187.5</c:v>
                </c:pt>
                <c:pt idx="120">
                  <c:v>206.5</c:v>
                </c:pt>
                <c:pt idx="121">
                  <c:v>185.25</c:v>
                </c:pt>
                <c:pt idx="122">
                  <c:v>160.25</c:v>
                </c:pt>
                <c:pt idx="123">
                  <c:v>151.5</c:v>
                </c:pt>
                <c:pt idx="124">
                  <c:v>161</c:v>
                </c:pt>
                <c:pt idx="125">
                  <c:v>167</c:v>
                </c:pt>
                <c:pt idx="126">
                  <c:v>177.5</c:v>
                </c:pt>
                <c:pt idx="127">
                  <c:v>152.25</c:v>
                </c:pt>
                <c:pt idx="128">
                  <c:v>192.25</c:v>
                </c:pt>
                <c:pt idx="129">
                  <c:v>165.25</c:v>
                </c:pt>
                <c:pt idx="130">
                  <c:v>171.75</c:v>
                </c:pt>
                <c:pt idx="131">
                  <c:v>171.25</c:v>
                </c:pt>
                <c:pt idx="132">
                  <c:v>197</c:v>
                </c:pt>
                <c:pt idx="133">
                  <c:v>157</c:v>
                </c:pt>
                <c:pt idx="134">
                  <c:v>168.25</c:v>
                </c:pt>
                <c:pt idx="135">
                  <c:v>186</c:v>
                </c:pt>
                <c:pt idx="136">
                  <c:v>166.75</c:v>
                </c:pt>
                <c:pt idx="137">
                  <c:v>187.75</c:v>
                </c:pt>
                <c:pt idx="138">
                  <c:v>168.25</c:v>
                </c:pt>
                <c:pt idx="139">
                  <c:v>212.75</c:v>
                </c:pt>
                <c:pt idx="140">
                  <c:v>176.75</c:v>
                </c:pt>
                <c:pt idx="141">
                  <c:v>173.25</c:v>
                </c:pt>
                <c:pt idx="142">
                  <c:v>167</c:v>
                </c:pt>
                <c:pt idx="143">
                  <c:v>159.75</c:v>
                </c:pt>
                <c:pt idx="144">
                  <c:v>188.15</c:v>
                </c:pt>
                <c:pt idx="145">
                  <c:v>156</c:v>
                </c:pt>
                <c:pt idx="146">
                  <c:v>208.5</c:v>
                </c:pt>
                <c:pt idx="147">
                  <c:v>206.5</c:v>
                </c:pt>
                <c:pt idx="148">
                  <c:v>143.75</c:v>
                </c:pt>
                <c:pt idx="149">
                  <c:v>223</c:v>
                </c:pt>
                <c:pt idx="150">
                  <c:v>152.25</c:v>
                </c:pt>
                <c:pt idx="151">
                  <c:v>241.75</c:v>
                </c:pt>
                <c:pt idx="152">
                  <c:v>146</c:v>
                </c:pt>
                <c:pt idx="153">
                  <c:v>156.75</c:v>
                </c:pt>
                <c:pt idx="154">
                  <c:v>200.25</c:v>
                </c:pt>
                <c:pt idx="155">
                  <c:v>171.5</c:v>
                </c:pt>
                <c:pt idx="156">
                  <c:v>205.75</c:v>
                </c:pt>
                <c:pt idx="157">
                  <c:v>182.5</c:v>
                </c:pt>
                <c:pt idx="158">
                  <c:v>136.5</c:v>
                </c:pt>
                <c:pt idx="159">
                  <c:v>177.25</c:v>
                </c:pt>
                <c:pt idx="160">
                  <c:v>151.25</c:v>
                </c:pt>
                <c:pt idx="161">
                  <c:v>196</c:v>
                </c:pt>
                <c:pt idx="162">
                  <c:v>184.25</c:v>
                </c:pt>
                <c:pt idx="163">
                  <c:v>140</c:v>
                </c:pt>
                <c:pt idx="164">
                  <c:v>218.75</c:v>
                </c:pt>
                <c:pt idx="165">
                  <c:v>217</c:v>
                </c:pt>
                <c:pt idx="166">
                  <c:v>166.25</c:v>
                </c:pt>
                <c:pt idx="167">
                  <c:v>224.75</c:v>
                </c:pt>
                <c:pt idx="168">
                  <c:v>228.25</c:v>
                </c:pt>
                <c:pt idx="169">
                  <c:v>172.75</c:v>
                </c:pt>
                <c:pt idx="170">
                  <c:v>152.25</c:v>
                </c:pt>
                <c:pt idx="171">
                  <c:v>125.75</c:v>
                </c:pt>
                <c:pt idx="172">
                  <c:v>177.25</c:v>
                </c:pt>
                <c:pt idx="173">
                  <c:v>176.25</c:v>
                </c:pt>
                <c:pt idx="174">
                  <c:v>226.75</c:v>
                </c:pt>
                <c:pt idx="175">
                  <c:v>145.25</c:v>
                </c:pt>
                <c:pt idx="176">
                  <c:v>151</c:v>
                </c:pt>
                <c:pt idx="177">
                  <c:v>241.25</c:v>
                </c:pt>
                <c:pt idx="178">
                  <c:v>187.25</c:v>
                </c:pt>
                <c:pt idx="179">
                  <c:v>234.75</c:v>
                </c:pt>
                <c:pt idx="180">
                  <c:v>219.25</c:v>
                </c:pt>
                <c:pt idx="181">
                  <c:v>118.5</c:v>
                </c:pt>
                <c:pt idx="182">
                  <c:v>145.75</c:v>
                </c:pt>
                <c:pt idx="183">
                  <c:v>159.25</c:v>
                </c:pt>
                <c:pt idx="184">
                  <c:v>170.5</c:v>
                </c:pt>
                <c:pt idx="185">
                  <c:v>167.5</c:v>
                </c:pt>
                <c:pt idx="186">
                  <c:v>232.75</c:v>
                </c:pt>
                <c:pt idx="187">
                  <c:v>210.5</c:v>
                </c:pt>
                <c:pt idx="188">
                  <c:v>202.25</c:v>
                </c:pt>
                <c:pt idx="189">
                  <c:v>185</c:v>
                </c:pt>
                <c:pt idx="190">
                  <c:v>153</c:v>
                </c:pt>
                <c:pt idx="191">
                  <c:v>244.25</c:v>
                </c:pt>
                <c:pt idx="192">
                  <c:v>193.5</c:v>
                </c:pt>
                <c:pt idx="193">
                  <c:v>224.75</c:v>
                </c:pt>
                <c:pt idx="194">
                  <c:v>162.75</c:v>
                </c:pt>
                <c:pt idx="195">
                  <c:v>180</c:v>
                </c:pt>
                <c:pt idx="196">
                  <c:v>156.25</c:v>
                </c:pt>
                <c:pt idx="197">
                  <c:v>168</c:v>
                </c:pt>
                <c:pt idx="198">
                  <c:v>167.25</c:v>
                </c:pt>
                <c:pt idx="199">
                  <c:v>170.75</c:v>
                </c:pt>
                <c:pt idx="200">
                  <c:v>178.25</c:v>
                </c:pt>
                <c:pt idx="201">
                  <c:v>150</c:v>
                </c:pt>
                <c:pt idx="202">
                  <c:v>200.5</c:v>
                </c:pt>
                <c:pt idx="203">
                  <c:v>184</c:v>
                </c:pt>
                <c:pt idx="204">
                  <c:v>223</c:v>
                </c:pt>
                <c:pt idx="205">
                  <c:v>208.75</c:v>
                </c:pt>
                <c:pt idx="206">
                  <c:v>166</c:v>
                </c:pt>
                <c:pt idx="207">
                  <c:v>195</c:v>
                </c:pt>
                <c:pt idx="208">
                  <c:v>160.5</c:v>
                </c:pt>
                <c:pt idx="209">
                  <c:v>159.75</c:v>
                </c:pt>
                <c:pt idx="210">
                  <c:v>140.5</c:v>
                </c:pt>
                <c:pt idx="211">
                  <c:v>216.25</c:v>
                </c:pt>
                <c:pt idx="212">
                  <c:v>168.25</c:v>
                </c:pt>
                <c:pt idx="213">
                  <c:v>194.75</c:v>
                </c:pt>
                <c:pt idx="214">
                  <c:v>172.75</c:v>
                </c:pt>
                <c:pt idx="215">
                  <c:v>219</c:v>
                </c:pt>
                <c:pt idx="216">
                  <c:v>149.25</c:v>
                </c:pt>
                <c:pt idx="217">
                  <c:v>154.5</c:v>
                </c:pt>
                <c:pt idx="218">
                  <c:v>199.25</c:v>
                </c:pt>
                <c:pt idx="219">
                  <c:v>154.5</c:v>
                </c:pt>
                <c:pt idx="220">
                  <c:v>153.25</c:v>
                </c:pt>
                <c:pt idx="221">
                  <c:v>230</c:v>
                </c:pt>
                <c:pt idx="222">
                  <c:v>161.75</c:v>
                </c:pt>
                <c:pt idx="223">
                  <c:v>142.25</c:v>
                </c:pt>
                <c:pt idx="224">
                  <c:v>179.75</c:v>
                </c:pt>
                <c:pt idx="225">
                  <c:v>126.5</c:v>
                </c:pt>
                <c:pt idx="226">
                  <c:v>169.5</c:v>
                </c:pt>
                <c:pt idx="227">
                  <c:v>198.5</c:v>
                </c:pt>
                <c:pt idx="228">
                  <c:v>174.5</c:v>
                </c:pt>
                <c:pt idx="229">
                  <c:v>167.75</c:v>
                </c:pt>
                <c:pt idx="230">
                  <c:v>147.75</c:v>
                </c:pt>
                <c:pt idx="231">
                  <c:v>182.25</c:v>
                </c:pt>
                <c:pt idx="232">
                  <c:v>175.5</c:v>
                </c:pt>
                <c:pt idx="233">
                  <c:v>161.75</c:v>
                </c:pt>
                <c:pt idx="234">
                  <c:v>157.75</c:v>
                </c:pt>
                <c:pt idx="235">
                  <c:v>168.75</c:v>
                </c:pt>
                <c:pt idx="236">
                  <c:v>191.5</c:v>
                </c:pt>
                <c:pt idx="237">
                  <c:v>219.15</c:v>
                </c:pt>
                <c:pt idx="238">
                  <c:v>155.25</c:v>
                </c:pt>
                <c:pt idx="239">
                  <c:v>189.75</c:v>
                </c:pt>
                <c:pt idx="240">
                  <c:v>127.5</c:v>
                </c:pt>
                <c:pt idx="241">
                  <c:v>224.5</c:v>
                </c:pt>
                <c:pt idx="242">
                  <c:v>234.25</c:v>
                </c:pt>
                <c:pt idx="243">
                  <c:v>227.75</c:v>
                </c:pt>
                <c:pt idx="244">
                  <c:v>199.5</c:v>
                </c:pt>
                <c:pt idx="245">
                  <c:v>155.5</c:v>
                </c:pt>
                <c:pt idx="246">
                  <c:v>215.5</c:v>
                </c:pt>
                <c:pt idx="247">
                  <c:v>134.25</c:v>
                </c:pt>
                <c:pt idx="248">
                  <c:v>201</c:v>
                </c:pt>
                <c:pt idx="249">
                  <c:v>186.75</c:v>
                </c:pt>
                <c:pt idx="250">
                  <c:v>190.75</c:v>
                </c:pt>
                <c:pt idx="251">
                  <c:v>207.5</c:v>
                </c:pt>
              </c:numCache>
            </c:numRef>
          </c:xVal>
          <c:yVal>
            <c:numRef>
              <c:f>'Prob1b&amp;c (3)'!$D$10:$D$261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7960448"/>
        <c:axId val="417961024"/>
      </c:scatterChart>
      <c:valAx>
        <c:axId val="417960448"/>
        <c:scaling>
          <c:orientation val="minMax"/>
          <c:min val="7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Chest (cm)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61024"/>
        <c:crosses val="autoZero"/>
        <c:crossBetween val="midCat"/>
      </c:valAx>
      <c:valAx>
        <c:axId val="4179610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6044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Prob2!$H$10:$H$261</c:f>
              <c:numCache>
                <c:formatCode>0.000000</c:formatCode>
                <c:ptCount val="252"/>
                <c:pt idx="0">
                  <c:v>3.7103328705053045</c:v>
                </c:pt>
                <c:pt idx="1">
                  <c:v>-0.54715109261859141</c:v>
                </c:pt>
                <c:pt idx="2">
                  <c:v>3.2416448690038973</c:v>
                </c:pt>
                <c:pt idx="3">
                  <c:v>0.1937937827098537</c:v>
                </c:pt>
                <c:pt idx="4">
                  <c:v>12.877889454829932</c:v>
                </c:pt>
                <c:pt idx="5">
                  <c:v>3.1964197571696182</c:v>
                </c:pt>
                <c:pt idx="6">
                  <c:v>4.0100066132095904</c:v>
                </c:pt>
                <c:pt idx="7">
                  <c:v>3.9358939388183796</c:v>
                </c:pt>
                <c:pt idx="8">
                  <c:v>-3.3123430154451938</c:v>
                </c:pt>
                <c:pt idx="9">
                  <c:v>5.5198064685423986E-2</c:v>
                </c:pt>
                <c:pt idx="10">
                  <c:v>-1.9877339101562423</c:v>
                </c:pt>
                <c:pt idx="11">
                  <c:v>0.78849517924374801</c:v>
                </c:pt>
                <c:pt idx="12">
                  <c:v>3.8462274288286267</c:v>
                </c:pt>
                <c:pt idx="13">
                  <c:v>10.556876866631601</c:v>
                </c:pt>
                <c:pt idx="14">
                  <c:v>10.358939209997574</c:v>
                </c:pt>
                <c:pt idx="15">
                  <c:v>7.6438592682443005</c:v>
                </c:pt>
                <c:pt idx="16">
                  <c:v>7.3038169265873396</c:v>
                </c:pt>
                <c:pt idx="17">
                  <c:v>6.7738938208525301</c:v>
                </c:pt>
                <c:pt idx="18">
                  <c:v>1.4763678584507876</c:v>
                </c:pt>
                <c:pt idx="19">
                  <c:v>8.9555829683527506</c:v>
                </c:pt>
                <c:pt idx="20">
                  <c:v>7.5903956518139495</c:v>
                </c:pt>
                <c:pt idx="21">
                  <c:v>8.1899345108432868</c:v>
                </c:pt>
                <c:pt idx="22">
                  <c:v>-3.24635828843223</c:v>
                </c:pt>
                <c:pt idx="23">
                  <c:v>0.52320869670926129</c:v>
                </c:pt>
                <c:pt idx="24">
                  <c:v>-4.7591559660306135</c:v>
                </c:pt>
                <c:pt idx="25">
                  <c:v>-1.9210721889060736</c:v>
                </c:pt>
                <c:pt idx="26">
                  <c:v>-1.0742879208895904</c:v>
                </c:pt>
                <c:pt idx="27">
                  <c:v>6.77547682913311</c:v>
                </c:pt>
                <c:pt idx="28">
                  <c:v>-4.1173659428296041</c:v>
                </c:pt>
                <c:pt idx="29">
                  <c:v>-0.10218018217463154</c:v>
                </c:pt>
                <c:pt idx="30">
                  <c:v>2.9532511794526659</c:v>
                </c:pt>
                <c:pt idx="31">
                  <c:v>-0.37816927788806254</c:v>
                </c:pt>
                <c:pt idx="32">
                  <c:v>-2.0839315459925274</c:v>
                </c:pt>
                <c:pt idx="33">
                  <c:v>7.0592376011100981</c:v>
                </c:pt>
                <c:pt idx="34">
                  <c:v>18.041139461387452</c:v>
                </c:pt>
                <c:pt idx="35">
                  <c:v>17.928417069658579</c:v>
                </c:pt>
                <c:pt idx="36">
                  <c:v>10.824404256383401</c:v>
                </c:pt>
                <c:pt idx="37">
                  <c:v>8.9893744880591022</c:v>
                </c:pt>
                <c:pt idx="38">
                  <c:v>30.839579232031795</c:v>
                </c:pt>
                <c:pt idx="39">
                  <c:v>17.857435817922372</c:v>
                </c:pt>
                <c:pt idx="40">
                  <c:v>23.47078186786009</c:v>
                </c:pt>
                <c:pt idx="41">
                  <c:v>9.2192725223108152</c:v>
                </c:pt>
                <c:pt idx="42">
                  <c:v>15.995546729999482</c:v>
                </c:pt>
                <c:pt idx="43">
                  <c:v>14.240570928233378</c:v>
                </c:pt>
                <c:pt idx="44">
                  <c:v>-0.33376783800525978</c:v>
                </c:pt>
                <c:pt idx="45">
                  <c:v>-2.2352419616756247</c:v>
                </c:pt>
                <c:pt idx="46">
                  <c:v>-3.3194694181716038</c:v>
                </c:pt>
                <c:pt idx="47">
                  <c:v>-0.67169076880635004</c:v>
                </c:pt>
                <c:pt idx="48">
                  <c:v>4.4218951484264277</c:v>
                </c:pt>
                <c:pt idx="49">
                  <c:v>-5.1213758545065033</c:v>
                </c:pt>
                <c:pt idx="50">
                  <c:v>4.0566798610826069</c:v>
                </c:pt>
                <c:pt idx="51">
                  <c:v>-0.54111358297819123</c:v>
                </c:pt>
                <c:pt idx="52">
                  <c:v>4.7839282141355532</c:v>
                </c:pt>
                <c:pt idx="53">
                  <c:v>-0.75671532993489521</c:v>
                </c:pt>
                <c:pt idx="54">
                  <c:v>0.56375929996301721</c:v>
                </c:pt>
                <c:pt idx="55">
                  <c:v>13.372135727082799</c:v>
                </c:pt>
                <c:pt idx="56">
                  <c:v>12.742185653805569</c:v>
                </c:pt>
                <c:pt idx="57">
                  <c:v>13.437965183950618</c:v>
                </c:pt>
                <c:pt idx="58">
                  <c:v>18.462999095928275</c:v>
                </c:pt>
                <c:pt idx="59">
                  <c:v>12.278402001714781</c:v>
                </c:pt>
                <c:pt idx="60">
                  <c:v>14.778231462575789</c:v>
                </c:pt>
                <c:pt idx="61">
                  <c:v>8.3416525953378695</c:v>
                </c:pt>
                <c:pt idx="62">
                  <c:v>15.434180018114438</c:v>
                </c:pt>
                <c:pt idx="63">
                  <c:v>12.767569683956202</c:v>
                </c:pt>
                <c:pt idx="64">
                  <c:v>14.312009506504136</c:v>
                </c:pt>
                <c:pt idx="65">
                  <c:v>11.701404939188006</c:v>
                </c:pt>
                <c:pt idx="66">
                  <c:v>3.6499588527146418</c:v>
                </c:pt>
                <c:pt idx="67">
                  <c:v>6.5613707779404056</c:v>
                </c:pt>
                <c:pt idx="68">
                  <c:v>-3.2254411447388271</c:v>
                </c:pt>
                <c:pt idx="69">
                  <c:v>2.9170964527483498</c:v>
                </c:pt>
                <c:pt idx="70">
                  <c:v>6.9667415991086283</c:v>
                </c:pt>
                <c:pt idx="71">
                  <c:v>1.5899505775336245</c:v>
                </c:pt>
                <c:pt idx="72">
                  <c:v>0.39255209532232271</c:v>
                </c:pt>
                <c:pt idx="73">
                  <c:v>-1.2385548051833393</c:v>
                </c:pt>
                <c:pt idx="74">
                  <c:v>3.1111643107104054</c:v>
                </c:pt>
                <c:pt idx="75">
                  <c:v>0.51229708677568908</c:v>
                </c:pt>
                <c:pt idx="76">
                  <c:v>-3.1793301040431441</c:v>
                </c:pt>
                <c:pt idx="77">
                  <c:v>9.8693740492882327</c:v>
                </c:pt>
                <c:pt idx="78">
                  <c:v>11.132565314263431</c:v>
                </c:pt>
                <c:pt idx="79">
                  <c:v>12.176869656562639</c:v>
                </c:pt>
                <c:pt idx="80">
                  <c:v>12.076732024757726</c:v>
                </c:pt>
                <c:pt idx="81">
                  <c:v>5.4653032382631395</c:v>
                </c:pt>
                <c:pt idx="82">
                  <c:v>11.666717943712692</c:v>
                </c:pt>
                <c:pt idx="83">
                  <c:v>11.917891008485304</c:v>
                </c:pt>
                <c:pt idx="84">
                  <c:v>16.366762290859544</c:v>
                </c:pt>
                <c:pt idx="85">
                  <c:v>6.2224122519000886</c:v>
                </c:pt>
                <c:pt idx="86">
                  <c:v>4.5773063278473174</c:v>
                </c:pt>
                <c:pt idx="87">
                  <c:v>6.966601462422263</c:v>
                </c:pt>
                <c:pt idx="88">
                  <c:v>1.1534085451362692</c:v>
                </c:pt>
                <c:pt idx="89">
                  <c:v>1.7416835909070141</c:v>
                </c:pt>
                <c:pt idx="90">
                  <c:v>9.1454531047162479</c:v>
                </c:pt>
                <c:pt idx="91">
                  <c:v>6.5467058963683389</c:v>
                </c:pt>
                <c:pt idx="92">
                  <c:v>6.8014815278999663E-2</c:v>
                </c:pt>
                <c:pt idx="93">
                  <c:v>9.7493462230759569</c:v>
                </c:pt>
                <c:pt idx="94">
                  <c:v>2.1913921142734605</c:v>
                </c:pt>
                <c:pt idx="95">
                  <c:v>6.4525107080803501</c:v>
                </c:pt>
                <c:pt idx="96">
                  <c:v>4.7242892447641704</c:v>
                </c:pt>
                <c:pt idx="97">
                  <c:v>2.5995589031639685</c:v>
                </c:pt>
                <c:pt idx="98">
                  <c:v>7.1530382995937387</c:v>
                </c:pt>
                <c:pt idx="99">
                  <c:v>5.0998420219584748</c:v>
                </c:pt>
                <c:pt idx="100">
                  <c:v>7.0915970813212095</c:v>
                </c:pt>
                <c:pt idx="101">
                  <c:v>7.3475196356158996</c:v>
                </c:pt>
                <c:pt idx="102">
                  <c:v>4.9665273588641945</c:v>
                </c:pt>
                <c:pt idx="103">
                  <c:v>8.0787651999956029</c:v>
                </c:pt>
                <c:pt idx="104">
                  <c:v>13.304033123510971</c:v>
                </c:pt>
                <c:pt idx="105">
                  <c:v>4.3098972225120935</c:v>
                </c:pt>
                <c:pt idx="106">
                  <c:v>14.388390741023096</c:v>
                </c:pt>
                <c:pt idx="107">
                  <c:v>13.801770088681097</c:v>
                </c:pt>
                <c:pt idx="108">
                  <c:v>-0.34555365986634534</c:v>
                </c:pt>
                <c:pt idx="109">
                  <c:v>7.3609927145430145</c:v>
                </c:pt>
                <c:pt idx="110">
                  <c:v>6.1291779097992674</c:v>
                </c:pt>
                <c:pt idx="111">
                  <c:v>16.133598791926872</c:v>
                </c:pt>
                <c:pt idx="112">
                  <c:v>10.23077217535003</c:v>
                </c:pt>
                <c:pt idx="113">
                  <c:v>5.4806037736570232</c:v>
                </c:pt>
                <c:pt idx="114">
                  <c:v>7.9176484048945888</c:v>
                </c:pt>
                <c:pt idx="115">
                  <c:v>5.5952908494153828</c:v>
                </c:pt>
                <c:pt idx="116">
                  <c:v>5.262876066208495</c:v>
                </c:pt>
                <c:pt idx="117">
                  <c:v>6.0491601799742512</c:v>
                </c:pt>
                <c:pt idx="118">
                  <c:v>4.7986317066584334</c:v>
                </c:pt>
                <c:pt idx="119">
                  <c:v>0.77603748462771627</c:v>
                </c:pt>
                <c:pt idx="120">
                  <c:v>10.684056196091236</c:v>
                </c:pt>
                <c:pt idx="121">
                  <c:v>11.384459712640851</c:v>
                </c:pt>
                <c:pt idx="122">
                  <c:v>-1.2253488382266635</c:v>
                </c:pt>
                <c:pt idx="123">
                  <c:v>4.3910949319048154</c:v>
                </c:pt>
                <c:pt idx="124">
                  <c:v>1.9624629837337473</c:v>
                </c:pt>
                <c:pt idx="125">
                  <c:v>4.8669873057376858</c:v>
                </c:pt>
                <c:pt idx="126">
                  <c:v>7.9569123439598624</c:v>
                </c:pt>
                <c:pt idx="127">
                  <c:v>-3.0140299092878795</c:v>
                </c:pt>
                <c:pt idx="128">
                  <c:v>7.209664988252074</c:v>
                </c:pt>
                <c:pt idx="129">
                  <c:v>3.5568227360612372</c:v>
                </c:pt>
                <c:pt idx="130">
                  <c:v>6.7240474887750512</c:v>
                </c:pt>
                <c:pt idx="131">
                  <c:v>6.0745779389942527</c:v>
                </c:pt>
                <c:pt idx="132">
                  <c:v>12.23207197098942</c:v>
                </c:pt>
                <c:pt idx="133">
                  <c:v>8.1555001721365787</c:v>
                </c:pt>
                <c:pt idx="134">
                  <c:v>3.0673886822366914</c:v>
                </c:pt>
                <c:pt idx="135">
                  <c:v>13.93187346777805</c:v>
                </c:pt>
                <c:pt idx="136">
                  <c:v>4.5455112944816438</c:v>
                </c:pt>
                <c:pt idx="137">
                  <c:v>12.950080980360882</c:v>
                </c:pt>
                <c:pt idx="138">
                  <c:v>3.9560509335715359</c:v>
                </c:pt>
                <c:pt idx="139">
                  <c:v>15.388753967245654</c:v>
                </c:pt>
                <c:pt idx="140">
                  <c:v>6.6400877636154743</c:v>
                </c:pt>
                <c:pt idx="141">
                  <c:v>7.8887136213512239</c:v>
                </c:pt>
                <c:pt idx="142">
                  <c:v>5.9369913943837958</c:v>
                </c:pt>
                <c:pt idx="143">
                  <c:v>-3.6288908170468073</c:v>
                </c:pt>
                <c:pt idx="144">
                  <c:v>-0.63588926261814649</c:v>
                </c:pt>
                <c:pt idx="145">
                  <c:v>0.33939880599423411</c:v>
                </c:pt>
                <c:pt idx="146">
                  <c:v>6.8727779381019953</c:v>
                </c:pt>
                <c:pt idx="147">
                  <c:v>9.2938419161067873</c:v>
                </c:pt>
                <c:pt idx="148">
                  <c:v>-3.31279821776908</c:v>
                </c:pt>
                <c:pt idx="149">
                  <c:v>10.89288002320375</c:v>
                </c:pt>
                <c:pt idx="150">
                  <c:v>-3.0237839902500081</c:v>
                </c:pt>
                <c:pt idx="151">
                  <c:v>7.5472856945853319</c:v>
                </c:pt>
                <c:pt idx="152">
                  <c:v>-6.2402841133807545</c:v>
                </c:pt>
                <c:pt idx="153">
                  <c:v>6.2213184692212486</c:v>
                </c:pt>
                <c:pt idx="154">
                  <c:v>11.554353974814051</c:v>
                </c:pt>
                <c:pt idx="155">
                  <c:v>0.26241691410947965</c:v>
                </c:pt>
                <c:pt idx="156">
                  <c:v>15.018993671685289</c:v>
                </c:pt>
                <c:pt idx="157">
                  <c:v>4.2769756320749153</c:v>
                </c:pt>
                <c:pt idx="158">
                  <c:v>-1.1764447215209053</c:v>
                </c:pt>
                <c:pt idx="159">
                  <c:v>6.7170032856910229</c:v>
                </c:pt>
                <c:pt idx="160">
                  <c:v>1.1047414073249051</c:v>
                </c:pt>
                <c:pt idx="161">
                  <c:v>6.2472223938570792</c:v>
                </c:pt>
                <c:pt idx="162">
                  <c:v>5.4498679638849126</c:v>
                </c:pt>
                <c:pt idx="163">
                  <c:v>5.4414441273900938</c:v>
                </c:pt>
                <c:pt idx="164">
                  <c:v>13.173786582757909</c:v>
                </c:pt>
                <c:pt idx="165">
                  <c:v>5.0898088004673987</c:v>
                </c:pt>
                <c:pt idx="166">
                  <c:v>8.3508002632078835</c:v>
                </c:pt>
                <c:pt idx="167">
                  <c:v>9.1303421939728331</c:v>
                </c:pt>
                <c:pt idx="168">
                  <c:v>21.563316402622384</c:v>
                </c:pt>
                <c:pt idx="169">
                  <c:v>5.9955311208552455</c:v>
                </c:pt>
                <c:pt idx="170">
                  <c:v>1.6848200030894489</c:v>
                </c:pt>
                <c:pt idx="171">
                  <c:v>-2.9155776963340294</c:v>
                </c:pt>
                <c:pt idx="172">
                  <c:v>5.5391029534274523</c:v>
                </c:pt>
                <c:pt idx="173">
                  <c:v>5.2887177253263147</c:v>
                </c:pt>
                <c:pt idx="174">
                  <c:v>12.558546122681499</c:v>
                </c:pt>
                <c:pt idx="175">
                  <c:v>0.40536066354630762</c:v>
                </c:pt>
                <c:pt idx="176">
                  <c:v>0.64199111080521121</c:v>
                </c:pt>
                <c:pt idx="177">
                  <c:v>13.505571913848067</c:v>
                </c:pt>
                <c:pt idx="178">
                  <c:v>5.3558903026519804</c:v>
                </c:pt>
                <c:pt idx="179">
                  <c:v>11.146171936812026</c:v>
                </c:pt>
                <c:pt idx="180">
                  <c:v>11.580648257653497</c:v>
                </c:pt>
                <c:pt idx="181">
                  <c:v>-4.0501024485859567</c:v>
                </c:pt>
                <c:pt idx="182">
                  <c:v>3.3358653632941397</c:v>
                </c:pt>
                <c:pt idx="183">
                  <c:v>4.0541266728952987</c:v>
                </c:pt>
                <c:pt idx="184">
                  <c:v>6.892777056798236</c:v>
                </c:pt>
                <c:pt idx="185">
                  <c:v>0.42446653734032402</c:v>
                </c:pt>
                <c:pt idx="186">
                  <c:v>15.592147286042934</c:v>
                </c:pt>
                <c:pt idx="187">
                  <c:v>9.6312927713469509</c:v>
                </c:pt>
                <c:pt idx="188">
                  <c:v>8.9489764964177247</c:v>
                </c:pt>
                <c:pt idx="189">
                  <c:v>12.978374328143287</c:v>
                </c:pt>
                <c:pt idx="190">
                  <c:v>0.71776177441849676</c:v>
                </c:pt>
                <c:pt idx="191">
                  <c:v>17.606019072660409</c:v>
                </c:pt>
                <c:pt idx="192">
                  <c:v>6.2840565328338069</c:v>
                </c:pt>
                <c:pt idx="193">
                  <c:v>11.947589188831392</c:v>
                </c:pt>
                <c:pt idx="194">
                  <c:v>2.8380507588450765</c:v>
                </c:pt>
                <c:pt idx="195">
                  <c:v>10.471052109946935</c:v>
                </c:pt>
                <c:pt idx="196">
                  <c:v>2.4226921882018768</c:v>
                </c:pt>
                <c:pt idx="197">
                  <c:v>5.2460513519243364</c:v>
                </c:pt>
                <c:pt idx="198">
                  <c:v>-6.7073803884245802</c:v>
                </c:pt>
                <c:pt idx="199">
                  <c:v>5.844895629304931</c:v>
                </c:pt>
                <c:pt idx="200">
                  <c:v>3.1566912642608163</c:v>
                </c:pt>
                <c:pt idx="201">
                  <c:v>4.012245057477406</c:v>
                </c:pt>
                <c:pt idx="202">
                  <c:v>13.766607332022915</c:v>
                </c:pt>
                <c:pt idx="203">
                  <c:v>1.9121146657167234</c:v>
                </c:pt>
                <c:pt idx="204">
                  <c:v>20.585967887287325</c:v>
                </c:pt>
                <c:pt idx="205">
                  <c:v>8.307694839033184</c:v>
                </c:pt>
                <c:pt idx="206">
                  <c:v>8.4200105426401244</c:v>
                </c:pt>
                <c:pt idx="207">
                  <c:v>14.185239193177791</c:v>
                </c:pt>
                <c:pt idx="208">
                  <c:v>2.7357114901337951</c:v>
                </c:pt>
                <c:pt idx="209">
                  <c:v>2.8736493008086956</c:v>
                </c:pt>
                <c:pt idx="210">
                  <c:v>1.4889044777324951</c:v>
                </c:pt>
                <c:pt idx="211">
                  <c:v>10.822303932219912</c:v>
                </c:pt>
                <c:pt idx="212">
                  <c:v>4.6705426865302044</c:v>
                </c:pt>
                <c:pt idx="213">
                  <c:v>8.6068901349076654</c:v>
                </c:pt>
                <c:pt idx="214">
                  <c:v>4.0823714699742162</c:v>
                </c:pt>
                <c:pt idx="215">
                  <c:v>27.712575624251436</c:v>
                </c:pt>
                <c:pt idx="216">
                  <c:v>-0.95023392803259732</c:v>
                </c:pt>
                <c:pt idx="217">
                  <c:v>-0.58389702673244948</c:v>
                </c:pt>
                <c:pt idx="218">
                  <c:v>10.63976896254662</c:v>
                </c:pt>
                <c:pt idx="219">
                  <c:v>7.4626663034011429</c:v>
                </c:pt>
                <c:pt idx="220">
                  <c:v>8.2305970807671009</c:v>
                </c:pt>
                <c:pt idx="221">
                  <c:v>17.31470951584145</c:v>
                </c:pt>
                <c:pt idx="222">
                  <c:v>4.4733053137488916</c:v>
                </c:pt>
                <c:pt idx="223">
                  <c:v>3.2443753143489911</c:v>
                </c:pt>
                <c:pt idx="224">
                  <c:v>9.6879627099580041</c:v>
                </c:pt>
                <c:pt idx="225">
                  <c:v>2.0750206366597759</c:v>
                </c:pt>
                <c:pt idx="226">
                  <c:v>6.4663348925048822</c:v>
                </c:pt>
                <c:pt idx="227">
                  <c:v>5.7297592139936757</c:v>
                </c:pt>
                <c:pt idx="228">
                  <c:v>4.0731040182114988</c:v>
                </c:pt>
                <c:pt idx="229">
                  <c:v>8.9221672446035001</c:v>
                </c:pt>
                <c:pt idx="230">
                  <c:v>6.4812500577246137</c:v>
                </c:pt>
                <c:pt idx="231">
                  <c:v>10.12081587746639</c:v>
                </c:pt>
                <c:pt idx="232">
                  <c:v>3.259089228909593</c:v>
                </c:pt>
                <c:pt idx="233">
                  <c:v>11.019555831525468</c:v>
                </c:pt>
                <c:pt idx="234">
                  <c:v>11.890185549122853</c:v>
                </c:pt>
                <c:pt idx="235">
                  <c:v>12.481570798037477</c:v>
                </c:pt>
                <c:pt idx="236">
                  <c:v>10.783647887021397</c:v>
                </c:pt>
                <c:pt idx="237">
                  <c:v>18.810317382040004</c:v>
                </c:pt>
                <c:pt idx="238">
                  <c:v>0.18111251148791574</c:v>
                </c:pt>
                <c:pt idx="239">
                  <c:v>13.656935823349851</c:v>
                </c:pt>
                <c:pt idx="240">
                  <c:v>2.6231805790704072</c:v>
                </c:pt>
                <c:pt idx="241">
                  <c:v>21.203097747630459</c:v>
                </c:pt>
                <c:pt idx="242">
                  <c:v>14.374098683765418</c:v>
                </c:pt>
                <c:pt idx="243">
                  <c:v>18.059815430251788</c:v>
                </c:pt>
                <c:pt idx="244">
                  <c:v>16.342065311836862</c:v>
                </c:pt>
                <c:pt idx="245">
                  <c:v>1.9683252441903463</c:v>
                </c:pt>
                <c:pt idx="246">
                  <c:v>13.149713121953821</c:v>
                </c:pt>
                <c:pt idx="247">
                  <c:v>6.2751602455376663</c:v>
                </c:pt>
                <c:pt idx="248">
                  <c:v>15.085201556634845</c:v>
                </c:pt>
                <c:pt idx="249">
                  <c:v>23.61248840535022</c:v>
                </c:pt>
                <c:pt idx="250">
                  <c:v>14.20467302620461</c:v>
                </c:pt>
                <c:pt idx="251">
                  <c:v>16.233554571389682</c:v>
                </c:pt>
              </c:numCache>
            </c:numRef>
          </c:xVal>
          <c:yVal>
            <c:numRef>
              <c:f>Prob2!$I$10:$I$261</c:f>
              <c:numCache>
                <c:formatCode>0.000000</c:formatCode>
                <c:ptCount val="252"/>
                <c:pt idx="0">
                  <c:v>8.5896671294946962</c:v>
                </c:pt>
                <c:pt idx="1">
                  <c:v>6.6471510926185911</c:v>
                </c:pt>
                <c:pt idx="2">
                  <c:v>22.058355130996105</c:v>
                </c:pt>
                <c:pt idx="3">
                  <c:v>10.206206217290147</c:v>
                </c:pt>
                <c:pt idx="4">
                  <c:v>15.822110545170068</c:v>
                </c:pt>
                <c:pt idx="5">
                  <c:v>17.70358024283038</c:v>
                </c:pt>
                <c:pt idx="6">
                  <c:v>15.189993386790409</c:v>
                </c:pt>
                <c:pt idx="7">
                  <c:v>8.4641060611816208</c:v>
                </c:pt>
                <c:pt idx="8">
                  <c:v>7.4123430154451935</c:v>
                </c:pt>
                <c:pt idx="9">
                  <c:v>11.644801935314575</c:v>
                </c:pt>
                <c:pt idx="10">
                  <c:v>9.087733910156242</c:v>
                </c:pt>
                <c:pt idx="11">
                  <c:v>7.0115048207562518</c:v>
                </c:pt>
                <c:pt idx="12">
                  <c:v>16.953772571171374</c:v>
                </c:pt>
                <c:pt idx="13">
                  <c:v>10.643123133368398</c:v>
                </c:pt>
                <c:pt idx="14">
                  <c:v>11.741060790002427</c:v>
                </c:pt>
                <c:pt idx="15">
                  <c:v>13.256140731755698</c:v>
                </c:pt>
                <c:pt idx="16">
                  <c:v>21.696183073412662</c:v>
                </c:pt>
                <c:pt idx="17">
                  <c:v>16.12610617914747</c:v>
                </c:pt>
                <c:pt idx="18">
                  <c:v>14.523632141549212</c:v>
                </c:pt>
                <c:pt idx="19">
                  <c:v>7.5444170316472494</c:v>
                </c:pt>
                <c:pt idx="20">
                  <c:v>11.509604348186052</c:v>
                </c:pt>
                <c:pt idx="21">
                  <c:v>7.0100654891567125</c:v>
                </c:pt>
                <c:pt idx="22">
                  <c:v>18.846358288432228</c:v>
                </c:pt>
                <c:pt idx="23">
                  <c:v>17.176791303290738</c:v>
                </c:pt>
                <c:pt idx="24">
                  <c:v>18.759155966030612</c:v>
                </c:pt>
                <c:pt idx="25">
                  <c:v>5.6210721889060737</c:v>
                </c:pt>
                <c:pt idx="26">
                  <c:v>8.9742879208895907</c:v>
                </c:pt>
                <c:pt idx="27">
                  <c:v>16.124523170866887</c:v>
                </c:pt>
                <c:pt idx="28">
                  <c:v>7.8173659428296043</c:v>
                </c:pt>
                <c:pt idx="29">
                  <c:v>8.9021801821746323</c:v>
                </c:pt>
                <c:pt idx="30">
                  <c:v>8.9467488205473344</c:v>
                </c:pt>
                <c:pt idx="31">
                  <c:v>6.0781692778880627</c:v>
                </c:pt>
                <c:pt idx="32">
                  <c:v>13.883931545992528</c:v>
                </c:pt>
                <c:pt idx="33">
                  <c:v>14.240762398889903</c:v>
                </c:pt>
                <c:pt idx="34">
                  <c:v>14.258860538612545</c:v>
                </c:pt>
                <c:pt idx="35">
                  <c:v>22.171582930341422</c:v>
                </c:pt>
                <c:pt idx="36">
                  <c:v>13.375595743616598</c:v>
                </c:pt>
                <c:pt idx="37">
                  <c:v>19.410625511940896</c:v>
                </c:pt>
                <c:pt idx="38">
                  <c:v>4.3604207679682077</c:v>
                </c:pt>
                <c:pt idx="39">
                  <c:v>14.742564182077629</c:v>
                </c:pt>
                <c:pt idx="40">
                  <c:v>11.02921813213991</c:v>
                </c:pt>
                <c:pt idx="41">
                  <c:v>23.680727477689182</c:v>
                </c:pt>
                <c:pt idx="42">
                  <c:v>15.604453270000519</c:v>
                </c:pt>
                <c:pt idx="43">
                  <c:v>17.759429071766622</c:v>
                </c:pt>
                <c:pt idx="44">
                  <c:v>8.0337678380052608</c:v>
                </c:pt>
                <c:pt idx="45">
                  <c:v>16.135241961675625</c:v>
                </c:pt>
                <c:pt idx="46">
                  <c:v>14.119469418171605</c:v>
                </c:pt>
                <c:pt idx="47">
                  <c:v>6.2716907688063497</c:v>
                </c:pt>
                <c:pt idx="48">
                  <c:v>9.1781048515735719</c:v>
                </c:pt>
                <c:pt idx="49">
                  <c:v>9.1213758545065033</c:v>
                </c:pt>
                <c:pt idx="50">
                  <c:v>6.1433201389173924</c:v>
                </c:pt>
                <c:pt idx="51">
                  <c:v>7.1411135829781909</c:v>
                </c:pt>
                <c:pt idx="52">
                  <c:v>3.2160717858644468</c:v>
                </c:pt>
                <c:pt idx="53">
                  <c:v>7.056715329934895</c:v>
                </c:pt>
                <c:pt idx="54">
                  <c:v>3.3362407000369827</c:v>
                </c:pt>
                <c:pt idx="55">
                  <c:v>9.227864272917202</c:v>
                </c:pt>
                <c:pt idx="56">
                  <c:v>7.6578143461944297</c:v>
                </c:pt>
                <c:pt idx="57">
                  <c:v>14.562034816049382</c:v>
                </c:pt>
                <c:pt idx="58">
                  <c:v>13.037000904071725</c:v>
                </c:pt>
                <c:pt idx="59">
                  <c:v>12.32159799828522</c:v>
                </c:pt>
                <c:pt idx="60">
                  <c:v>11.321768537424212</c:v>
                </c:pt>
                <c:pt idx="61">
                  <c:v>21.458347404662131</c:v>
                </c:pt>
                <c:pt idx="62">
                  <c:v>15.265819981885562</c:v>
                </c:pt>
                <c:pt idx="63">
                  <c:v>13.032430316043799</c:v>
                </c:pt>
                <c:pt idx="64">
                  <c:v>17.987990493495861</c:v>
                </c:pt>
                <c:pt idx="65">
                  <c:v>18.298595060811994</c:v>
                </c:pt>
                <c:pt idx="66">
                  <c:v>17.85004114728536</c:v>
                </c:pt>
                <c:pt idx="67">
                  <c:v>7.2386292220595951</c:v>
                </c:pt>
                <c:pt idx="68">
                  <c:v>9.5254411447388279</c:v>
                </c:pt>
                <c:pt idx="69">
                  <c:v>9.9829035472516505</c:v>
                </c:pt>
                <c:pt idx="70">
                  <c:v>17.333258400891374</c:v>
                </c:pt>
                <c:pt idx="71">
                  <c:v>7.2100494224663763</c:v>
                </c:pt>
                <c:pt idx="72">
                  <c:v>8.1074479046776773</c:v>
                </c:pt>
                <c:pt idx="73">
                  <c:v>14.738554805183339</c:v>
                </c:pt>
                <c:pt idx="74">
                  <c:v>8.6888356892895953</c:v>
                </c:pt>
                <c:pt idx="75">
                  <c:v>17.987702913224311</c:v>
                </c:pt>
                <c:pt idx="76">
                  <c:v>11.979330104043145</c:v>
                </c:pt>
                <c:pt idx="77">
                  <c:v>12.330625950711767</c:v>
                </c:pt>
                <c:pt idx="78">
                  <c:v>10.367434685736569</c:v>
                </c:pt>
                <c:pt idx="79">
                  <c:v>6.6231303434373618</c:v>
                </c:pt>
                <c:pt idx="80">
                  <c:v>19.323267975242274</c:v>
                </c:pt>
                <c:pt idx="81">
                  <c:v>21.334696761736861</c:v>
                </c:pt>
                <c:pt idx="82">
                  <c:v>6.7332820562873064</c:v>
                </c:pt>
                <c:pt idx="83">
                  <c:v>15.082108991514696</c:v>
                </c:pt>
                <c:pt idx="84">
                  <c:v>10.633237709140456</c:v>
                </c:pt>
                <c:pt idx="85">
                  <c:v>20.377587748099913</c:v>
                </c:pt>
                <c:pt idx="86">
                  <c:v>10.322693672152683</c:v>
                </c:pt>
                <c:pt idx="87">
                  <c:v>16.13339853757774</c:v>
                </c:pt>
                <c:pt idx="88">
                  <c:v>7.1465914548637315</c:v>
                </c:pt>
                <c:pt idx="89">
                  <c:v>12.358316409092986</c:v>
                </c:pt>
                <c:pt idx="90">
                  <c:v>11.354546895283752</c:v>
                </c:pt>
                <c:pt idx="91">
                  <c:v>11.65329410363166</c:v>
                </c:pt>
                <c:pt idx="92">
                  <c:v>8.4319851847210003</c:v>
                </c:pt>
                <c:pt idx="93">
                  <c:v>15.150653776924042</c:v>
                </c:pt>
                <c:pt idx="94">
                  <c:v>6.8086078857265395</c:v>
                </c:pt>
                <c:pt idx="95">
                  <c:v>10.947489291919648</c:v>
                </c:pt>
                <c:pt idx="96">
                  <c:v>4.8757107552358292</c:v>
                </c:pt>
                <c:pt idx="97">
                  <c:v>8.7004410968360322</c:v>
                </c:pt>
                <c:pt idx="98">
                  <c:v>10.646961700406262</c:v>
                </c:pt>
                <c:pt idx="99">
                  <c:v>17.100157978041523</c:v>
                </c:pt>
                <c:pt idx="100">
                  <c:v>14.10840291867879</c:v>
                </c:pt>
                <c:pt idx="101">
                  <c:v>13.052480364384099</c:v>
                </c:pt>
                <c:pt idx="102">
                  <c:v>15.133472641135807</c:v>
                </c:pt>
                <c:pt idx="103">
                  <c:v>14.221234800004398</c:v>
                </c:pt>
                <c:pt idx="104">
                  <c:v>12.095966876489028</c:v>
                </c:pt>
                <c:pt idx="105">
                  <c:v>13.690102777487906</c:v>
                </c:pt>
                <c:pt idx="106">
                  <c:v>4.9116092589769043</c:v>
                </c:pt>
                <c:pt idx="107">
                  <c:v>4.4982299113189033</c:v>
                </c:pt>
                <c:pt idx="108">
                  <c:v>17.645553659866344</c:v>
                </c:pt>
                <c:pt idx="109">
                  <c:v>14.039007285456984</c:v>
                </c:pt>
                <c:pt idx="110">
                  <c:v>13.570822090200732</c:v>
                </c:pt>
                <c:pt idx="111">
                  <c:v>11.866401208073128</c:v>
                </c:pt>
                <c:pt idx="112">
                  <c:v>11.869227824649972</c:v>
                </c:pt>
                <c:pt idx="113">
                  <c:v>15.819396226342977</c:v>
                </c:pt>
                <c:pt idx="114">
                  <c:v>18.782351595105411</c:v>
                </c:pt>
                <c:pt idx="115">
                  <c:v>11.104709150584616</c:v>
                </c:pt>
                <c:pt idx="116">
                  <c:v>14.837123933791506</c:v>
                </c:pt>
                <c:pt idx="117">
                  <c:v>7.8508398200257492</c:v>
                </c:pt>
                <c:pt idx="118">
                  <c:v>21.001368293341567</c:v>
                </c:pt>
                <c:pt idx="119">
                  <c:v>17.323962515372287</c:v>
                </c:pt>
                <c:pt idx="120">
                  <c:v>17.215943803908765</c:v>
                </c:pt>
                <c:pt idx="121">
                  <c:v>13.91554028735915</c:v>
                </c:pt>
                <c:pt idx="122">
                  <c:v>15.925348838226663</c:v>
                </c:pt>
                <c:pt idx="123">
                  <c:v>11.608905068095185</c:v>
                </c:pt>
                <c:pt idx="124">
                  <c:v>11.837537016266253</c:v>
                </c:pt>
                <c:pt idx="125">
                  <c:v>12.633012694262314</c:v>
                </c:pt>
                <c:pt idx="126">
                  <c:v>19.243087656040139</c:v>
                </c:pt>
                <c:pt idx="127">
                  <c:v>20.414029909287876</c:v>
                </c:pt>
                <c:pt idx="128">
                  <c:v>13.590335011747927</c:v>
                </c:pt>
                <c:pt idx="129">
                  <c:v>11.343177263938763</c:v>
                </c:pt>
                <c:pt idx="130">
                  <c:v>11.37595251122495</c:v>
                </c:pt>
                <c:pt idx="131">
                  <c:v>16.625422061005747</c:v>
                </c:pt>
                <c:pt idx="132">
                  <c:v>11.367928029010582</c:v>
                </c:pt>
                <c:pt idx="133">
                  <c:v>17.944499827863424</c:v>
                </c:pt>
                <c:pt idx="134">
                  <c:v>21.332611317763309</c:v>
                </c:pt>
                <c:pt idx="135">
                  <c:v>13.168126532221951</c:v>
                </c:pt>
                <c:pt idx="136">
                  <c:v>17.254488705518355</c:v>
                </c:pt>
                <c:pt idx="137">
                  <c:v>16.449919019639118</c:v>
                </c:pt>
                <c:pt idx="138">
                  <c:v>18.343949066428465</c:v>
                </c:pt>
                <c:pt idx="139">
                  <c:v>5.0112460327543449</c:v>
                </c:pt>
                <c:pt idx="140">
                  <c:v>18.259912236384523</c:v>
                </c:pt>
                <c:pt idx="141">
                  <c:v>10.411286378648777</c:v>
                </c:pt>
                <c:pt idx="142">
                  <c:v>17.363008605616205</c:v>
                </c:pt>
                <c:pt idx="143">
                  <c:v>13.028890817046808</c:v>
                </c:pt>
                <c:pt idx="144">
                  <c:v>10.935889262618147</c:v>
                </c:pt>
                <c:pt idx="145">
                  <c:v>13.860601194005765</c:v>
                </c:pt>
                <c:pt idx="146">
                  <c:v>12.327222061898004</c:v>
                </c:pt>
                <c:pt idx="147">
                  <c:v>20.306158083893216</c:v>
                </c:pt>
                <c:pt idx="148">
                  <c:v>8.6127982177690789</c:v>
                </c:pt>
                <c:pt idx="149">
                  <c:v>14.307119976796249</c:v>
                </c:pt>
                <c:pt idx="150">
                  <c:v>12.423783990250008</c:v>
                </c:pt>
                <c:pt idx="151">
                  <c:v>12.052714305414669</c:v>
                </c:pt>
                <c:pt idx="152">
                  <c:v>16.340284113380754</c:v>
                </c:pt>
                <c:pt idx="153">
                  <c:v>10.278681530778751</c:v>
                </c:pt>
                <c:pt idx="154">
                  <c:v>9.4456460251859493</c:v>
                </c:pt>
                <c:pt idx="155">
                  <c:v>17.037583085890521</c:v>
                </c:pt>
                <c:pt idx="156">
                  <c:v>16.181006328314709</c:v>
                </c:pt>
                <c:pt idx="157">
                  <c:v>5.7230243679250847</c:v>
                </c:pt>
                <c:pt idx="158">
                  <c:v>13.676444721520905</c:v>
                </c:pt>
                <c:pt idx="159">
                  <c:v>15.782996714308977</c:v>
                </c:pt>
                <c:pt idx="160">
                  <c:v>8.2952585926750952</c:v>
                </c:pt>
                <c:pt idx="161">
                  <c:v>8.3527776061429204</c:v>
                </c:pt>
                <c:pt idx="162">
                  <c:v>7.5501320361150874</c:v>
                </c:pt>
                <c:pt idx="163">
                  <c:v>9.6585558726099059</c:v>
                </c:pt>
                <c:pt idx="164">
                  <c:v>14.126213417242091</c:v>
                </c:pt>
                <c:pt idx="165">
                  <c:v>14.110191199532601</c:v>
                </c:pt>
                <c:pt idx="166">
                  <c:v>13.449199736792117</c:v>
                </c:pt>
                <c:pt idx="167">
                  <c:v>11.169657806027168</c:v>
                </c:pt>
                <c:pt idx="168">
                  <c:v>14.736683597377613</c:v>
                </c:pt>
                <c:pt idx="169">
                  <c:v>10.504468879144754</c:v>
                </c:pt>
                <c:pt idx="170">
                  <c:v>1.3151799969105511</c:v>
                </c:pt>
                <c:pt idx="171">
                  <c:v>3.6155776963340296</c:v>
                </c:pt>
                <c:pt idx="172">
                  <c:v>14.960897046572548</c:v>
                </c:pt>
                <c:pt idx="173">
                  <c:v>11.611282274673684</c:v>
                </c:pt>
                <c:pt idx="174">
                  <c:v>12.741453877318502</c:v>
                </c:pt>
                <c:pt idx="175">
                  <c:v>9.4946393364536927</c:v>
                </c:pt>
                <c:pt idx="176">
                  <c:v>12.458008889194788</c:v>
                </c:pt>
                <c:pt idx="177">
                  <c:v>16.394428086151933</c:v>
                </c:pt>
                <c:pt idx="178">
                  <c:v>17.144109697348021</c:v>
                </c:pt>
                <c:pt idx="179">
                  <c:v>5.7538280631879726</c:v>
                </c:pt>
                <c:pt idx="180">
                  <c:v>15.019351742346505</c:v>
                </c:pt>
                <c:pt idx="181">
                  <c:v>4.0501024485859567</c:v>
                </c:pt>
                <c:pt idx="182">
                  <c:v>8.1641346367058603</c:v>
                </c:pt>
                <c:pt idx="183">
                  <c:v>8.0458733271047009</c:v>
                </c:pt>
                <c:pt idx="184">
                  <c:v>10.607222943201764</c:v>
                </c:pt>
                <c:pt idx="185">
                  <c:v>8.1755334626596756</c:v>
                </c:pt>
                <c:pt idx="186">
                  <c:v>8.0078527139570674</c:v>
                </c:pt>
                <c:pt idx="187">
                  <c:v>10.768707228653048</c:v>
                </c:pt>
                <c:pt idx="188">
                  <c:v>11.551023503582275</c:v>
                </c:pt>
                <c:pt idx="189">
                  <c:v>11.421625671856711</c:v>
                </c:pt>
                <c:pt idx="190">
                  <c:v>10.682238225581504</c:v>
                </c:pt>
                <c:pt idx="191">
                  <c:v>20.493980927339592</c:v>
                </c:pt>
                <c:pt idx="192">
                  <c:v>9.6159434671661934</c:v>
                </c:pt>
                <c:pt idx="193">
                  <c:v>12.752410811168607</c:v>
                </c:pt>
                <c:pt idx="194">
                  <c:v>19.961949241154926</c:v>
                </c:pt>
                <c:pt idx="195">
                  <c:v>15.028947890053065</c:v>
                </c:pt>
                <c:pt idx="196">
                  <c:v>19.577307811798121</c:v>
                </c:pt>
                <c:pt idx="197">
                  <c:v>12.453948648075663</c:v>
                </c:pt>
                <c:pt idx="198">
                  <c:v>13.30738038842458</c:v>
                </c:pt>
                <c:pt idx="199">
                  <c:v>17.755104370695072</c:v>
                </c:pt>
                <c:pt idx="200">
                  <c:v>9.043308735739183</c:v>
                </c:pt>
                <c:pt idx="201">
                  <c:v>18.087754942522594</c:v>
                </c:pt>
                <c:pt idx="202">
                  <c:v>14.933392667977085</c:v>
                </c:pt>
                <c:pt idx="203">
                  <c:v>4.0878853342832766</c:v>
                </c:pt>
                <c:pt idx="204">
                  <c:v>14.214032112712673</c:v>
                </c:pt>
                <c:pt idx="205">
                  <c:v>8.2923051609668175</c:v>
                </c:pt>
                <c:pt idx="206">
                  <c:v>24.479989457359874</c:v>
                </c:pt>
                <c:pt idx="207">
                  <c:v>18.614760806822204</c:v>
                </c:pt>
                <c:pt idx="208">
                  <c:v>6.8642885098662045</c:v>
                </c:pt>
                <c:pt idx="209">
                  <c:v>7.9263506991913051</c:v>
                </c:pt>
                <c:pt idx="210">
                  <c:v>5.6110955222675045</c:v>
                </c:pt>
                <c:pt idx="211">
                  <c:v>16.377696067780086</c:v>
                </c:pt>
                <c:pt idx="212">
                  <c:v>14.829457313469796</c:v>
                </c:pt>
                <c:pt idx="213">
                  <c:v>10.093109865092334</c:v>
                </c:pt>
                <c:pt idx="214">
                  <c:v>15.417628530025784</c:v>
                </c:pt>
                <c:pt idx="215">
                  <c:v>19.787424375748564</c:v>
                </c:pt>
                <c:pt idx="216">
                  <c:v>14.550233928032597</c:v>
                </c:pt>
                <c:pt idx="217">
                  <c:v>8.0838970267324495</c:v>
                </c:pt>
                <c:pt idx="218">
                  <c:v>13.86023103745338</c:v>
                </c:pt>
                <c:pt idx="219">
                  <c:v>7.5373336965988571</c:v>
                </c:pt>
                <c:pt idx="220">
                  <c:v>4.1694029192328994</c:v>
                </c:pt>
                <c:pt idx="221">
                  <c:v>8.6852904841585499</c:v>
                </c:pt>
                <c:pt idx="222">
                  <c:v>7.0266946862511084</c:v>
                </c:pt>
                <c:pt idx="223">
                  <c:v>1.9556246856510091</c:v>
                </c:pt>
                <c:pt idx="224">
                  <c:v>1.2120372900419962</c:v>
                </c:pt>
                <c:pt idx="225">
                  <c:v>10.424979363340224</c:v>
                </c:pt>
                <c:pt idx="226">
                  <c:v>8.3336651074951185</c:v>
                </c:pt>
                <c:pt idx="227">
                  <c:v>19.470240786006322</c:v>
                </c:pt>
                <c:pt idx="228">
                  <c:v>10.826895981788502</c:v>
                </c:pt>
                <c:pt idx="229">
                  <c:v>8.0778327553964999</c:v>
                </c:pt>
                <c:pt idx="230">
                  <c:v>4.1187499422753859</c:v>
                </c:pt>
                <c:pt idx="231">
                  <c:v>5.9791841225336118</c:v>
                </c:pt>
                <c:pt idx="232">
                  <c:v>12.140910771090407</c:v>
                </c:pt>
                <c:pt idx="233">
                  <c:v>15.680444168474532</c:v>
                </c:pt>
                <c:pt idx="234">
                  <c:v>13.909814450877148</c:v>
                </c:pt>
                <c:pt idx="235">
                  <c:v>6.1184292019625239</c:v>
                </c:pt>
                <c:pt idx="236">
                  <c:v>14.016352112978604</c:v>
                </c:pt>
                <c:pt idx="237">
                  <c:v>8.4896826179599962</c:v>
                </c:pt>
                <c:pt idx="238">
                  <c:v>12.218887488512085</c:v>
                </c:pt>
                <c:pt idx="239">
                  <c:v>16.243064176650147</c:v>
                </c:pt>
                <c:pt idx="240">
                  <c:v>14.376819420929593</c:v>
                </c:pt>
                <c:pt idx="241">
                  <c:v>13.796902252369541</c:v>
                </c:pt>
                <c:pt idx="242">
                  <c:v>16.025901316234581</c:v>
                </c:pt>
                <c:pt idx="243">
                  <c:v>14.540184569748213</c:v>
                </c:pt>
                <c:pt idx="244">
                  <c:v>12.657934688163138</c:v>
                </c:pt>
                <c:pt idx="245">
                  <c:v>13.231674755809653</c:v>
                </c:pt>
                <c:pt idx="246">
                  <c:v>17.05028687804618</c:v>
                </c:pt>
                <c:pt idx="247">
                  <c:v>4.7248397544623337</c:v>
                </c:pt>
                <c:pt idx="248">
                  <c:v>18.514798443365159</c:v>
                </c:pt>
                <c:pt idx="249">
                  <c:v>5.6875115946497807</c:v>
                </c:pt>
                <c:pt idx="250">
                  <c:v>11.79532697379539</c:v>
                </c:pt>
                <c:pt idx="251">
                  <c:v>15.666445428610317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7962752"/>
        <c:axId val="417963328"/>
      </c:scatterChart>
      <c:valAx>
        <c:axId val="417962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63328"/>
        <c:crosses val="autoZero"/>
        <c:crossBetween val="midCat"/>
      </c:valAx>
      <c:valAx>
        <c:axId val="417963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7962752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1</xdr:row>
      <xdr:rowOff>0</xdr:rowOff>
    </xdr:from>
    <xdr:to>
      <xdr:col>12</xdr:col>
      <xdr:colOff>571500</xdr:colOff>
      <xdr:row>18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447675</xdr:colOff>
      <xdr:row>19</xdr:row>
      <xdr:rowOff>114300</xdr:rowOff>
    </xdr:from>
    <xdr:to>
      <xdr:col>12</xdr:col>
      <xdr:colOff>600075</xdr:colOff>
      <xdr:row>37</xdr:row>
      <xdr:rowOff>85725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304801</xdr:colOff>
      <xdr:row>13</xdr:row>
      <xdr:rowOff>152400</xdr:rowOff>
    </xdr:from>
    <xdr:to>
      <xdr:col>19</xdr:col>
      <xdr:colOff>333375</xdr:colOff>
      <xdr:row>16</xdr:row>
      <xdr:rowOff>26791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5"/>
            <xdr:cNvSpPr txBox="1"/>
          </xdr:nvSpPr>
          <xdr:spPr>
            <a:xfrm>
              <a:off x="9448801" y="2638425"/>
              <a:ext cx="3228974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000" i="1">
                        <a:latin typeface="Cambria Math"/>
                      </a:rPr>
                      <m:t>𝐴</m:t>
                    </m:r>
                    <m:r>
                      <a:rPr lang="en-US" sz="2000" b="0" i="1">
                        <a:latin typeface="Cambria Math"/>
                      </a:rPr>
                      <m:t>𝐼𝐶</m:t>
                    </m:r>
                    <m:r>
                      <a:rPr lang="en-US" sz="2000" b="0" i="1">
                        <a:latin typeface="Cambria Math"/>
                      </a:rPr>
                      <m:t>=</m:t>
                    </m:r>
                    <m:r>
                      <a:rPr lang="en-US" sz="2000" b="0" i="1">
                        <a:latin typeface="Cambria Math"/>
                      </a:rPr>
                      <m:t>𝑛</m:t>
                    </m:r>
                    <m:r>
                      <a:rPr lang="en-US" sz="2000" b="0" i="1">
                        <a:latin typeface="Cambria Math"/>
                      </a:rPr>
                      <m:t> </m:t>
                    </m:r>
                    <m:r>
                      <m:rPr>
                        <m:nor/>
                      </m:rPr>
                      <a:rPr lang="en-US" sz="2000" b="0" i="0">
                        <a:latin typeface="Cambria Math"/>
                      </a:rPr>
                      <m:t>ln</m:t>
                    </m:r>
                    <m:d>
                      <m:dPr>
                        <m:ctrlPr>
                          <a:rPr lang="en-US" sz="20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2000" b="0" i="1">
                                <a:latin typeface="Cambria Math"/>
                              </a:rPr>
                              <m:t>𝑆𝑆𝐸</m:t>
                            </m:r>
                          </m:e>
                          <m:sub>
                            <m:r>
                              <a:rPr lang="en-US" sz="2000" b="0" i="1">
                                <a:latin typeface="Cambria Math"/>
                              </a:rPr>
                              <m:t>𝑝</m:t>
                            </m:r>
                          </m:sub>
                        </m:sSub>
                        <m:r>
                          <a:rPr lang="en-US" sz="2000" b="0" i="1">
                            <a:latin typeface="Cambria Math"/>
                          </a:rPr>
                          <m:t>/</m:t>
                        </m:r>
                        <m:r>
                          <a:rPr lang="en-US" sz="2000" b="0" i="1">
                            <a:latin typeface="Cambria Math"/>
                          </a:rPr>
                          <m:t>𝑛</m:t>
                        </m:r>
                      </m:e>
                    </m:d>
                    <m:r>
                      <a:rPr lang="en-US" sz="2000" i="1">
                        <a:latin typeface="Cambria Math"/>
                      </a:rPr>
                      <m:t>+2</m:t>
                    </m:r>
                    <m:r>
                      <a:rPr lang="en-US" sz="2000" i="1">
                        <a:latin typeface="Cambria Math"/>
                      </a:rPr>
                      <m:t>𝑝</m:t>
                    </m:r>
                  </m:oMath>
                </m:oMathPara>
              </a14:m>
              <a:endParaRPr lang="en-US" sz="2000"/>
            </a:p>
          </xdr:txBody>
        </xdr:sp>
      </mc:Choice>
      <mc:Fallback xmlns="">
        <xdr:sp macro="" textlink="">
          <xdr:nvSpPr>
            <xdr:cNvPr id="4" name="TextBox 5"/>
            <xdr:cNvSpPr txBox="1"/>
          </xdr:nvSpPr>
          <xdr:spPr>
            <a:xfrm>
              <a:off x="9448801" y="2638425"/>
              <a:ext cx="3228974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2000" i="0">
                  <a:latin typeface="Cambria Math"/>
                </a:rPr>
                <a:t>𝐴</a:t>
              </a:r>
              <a:r>
                <a:rPr lang="en-US" sz="2000" b="0" i="0">
                  <a:latin typeface="Cambria Math"/>
                </a:rPr>
                <a:t>𝐼𝐶=𝑛 "ln" (〖𝑆𝑆𝐸〗_𝑝/𝑛)</a:t>
              </a:r>
              <a:r>
                <a:rPr lang="en-US" sz="2000" i="0">
                  <a:latin typeface="Cambria Math"/>
                </a:rPr>
                <a:t>+2𝑝</a:t>
              </a:r>
              <a:endParaRPr lang="en-US" sz="2000"/>
            </a:p>
          </xdr:txBody>
        </xdr:sp>
      </mc:Fallback>
    </mc:AlternateContent>
    <xdr:clientData/>
  </xdr:twoCellAnchor>
  <xdr:twoCellAnchor>
    <xdr:from>
      <xdr:col>14</xdr:col>
      <xdr:colOff>304800</xdr:colOff>
      <xdr:row>17</xdr:row>
      <xdr:rowOff>9525</xdr:rowOff>
    </xdr:from>
    <xdr:to>
      <xdr:col>20</xdr:col>
      <xdr:colOff>259751</xdr:colOff>
      <xdr:row>19</xdr:row>
      <xdr:rowOff>74416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5"/>
            <xdr:cNvSpPr txBox="1"/>
          </xdr:nvSpPr>
          <xdr:spPr>
            <a:xfrm>
              <a:off x="9448800" y="3257550"/>
              <a:ext cx="3764951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𝑆𝐵𝐶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=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𝑛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 </m:t>
                    </m:r>
                    <m:r>
                      <m:rPr>
                        <m:nor/>
                      </m:rP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ln</m:t>
                    </m:r>
                    <m:d>
                      <m:dPr>
                        <m:ctrlPr>
                          <a:rPr lang="en-US" sz="2000" b="0" i="1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2000" b="0" i="1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</m:ctrlPr>
                          </m:sSubPr>
                          <m:e>
                            <m:r>
                              <a:rPr lang="en-US" sz="2000" b="0" i="0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𝑆𝑆𝐸</m:t>
                            </m:r>
                          </m:e>
                          <m:sub>
                            <m:r>
                              <a:rPr lang="en-US" sz="2000" b="0" i="0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𝑝</m:t>
                            </m:r>
                          </m:sub>
                        </m:sSub>
                        <m: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/</m:t>
                        </m:r>
                        <m: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𝑛</m:t>
                        </m:r>
                      </m:e>
                    </m:d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+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𝑝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 </m:t>
                    </m:r>
                    <m:r>
                      <m:rPr>
                        <m:nor/>
                      </m:rP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ln</m:t>
                    </m:r>
                    <m:d>
                      <m:dPr>
                        <m:ctrlPr>
                          <a:rPr lang="en-US" sz="2000" b="0" i="1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dPr>
                      <m:e>
                        <m: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𝑛</m:t>
                        </m:r>
                      </m:e>
                    </m:d>
                  </m:oMath>
                </m:oMathPara>
              </a14:m>
              <a:endParaRPr lang="en-US" sz="2000" b="0" i="0" kern="1200">
                <a:solidFill>
                  <a:schemeClr val="tx1"/>
                </a:solidFill>
                <a:latin typeface="Cambria Math"/>
                <a:ea typeface="ヒラギノ角ゴ Pro W3"/>
                <a:cs typeface="Arial" charset="0"/>
              </a:endParaRPr>
            </a:p>
          </xdr:txBody>
        </xdr:sp>
      </mc:Choice>
      <mc:Fallback xmlns="">
        <xdr:sp macro="" textlink="">
          <xdr:nvSpPr>
            <xdr:cNvPr id="5" name="TextBox 5"/>
            <xdr:cNvSpPr txBox="1"/>
          </xdr:nvSpPr>
          <xdr:spPr>
            <a:xfrm>
              <a:off x="9448800" y="3257550"/>
              <a:ext cx="3764951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20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𝑆𝐵𝐶=𝑛 "ln" 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cs typeface="Arial" charset="0"/>
                </a:rPr>
                <a:t>(〖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𝑆𝑆𝐸〗_𝑝/𝑛)+𝑝 "ln" 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cs typeface="Arial" charset="0"/>
                </a:rPr>
                <a:t>(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𝑛)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1</xdr:row>
      <xdr:rowOff>9525</xdr:rowOff>
    </xdr:from>
    <xdr:to>
      <xdr:col>14</xdr:col>
      <xdr:colOff>447675</xdr:colOff>
      <xdr:row>18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66675</xdr:colOff>
      <xdr:row>20</xdr:row>
      <xdr:rowOff>38100</xdr:rowOff>
    </xdr:from>
    <xdr:to>
      <xdr:col>22</xdr:col>
      <xdr:colOff>219075</xdr:colOff>
      <xdr:row>38</xdr:row>
      <xdr:rowOff>9525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114300</xdr:colOff>
      <xdr:row>19</xdr:row>
      <xdr:rowOff>171450</xdr:rowOff>
    </xdr:from>
    <xdr:to>
      <xdr:col>14</xdr:col>
      <xdr:colOff>419100</xdr:colOff>
      <xdr:row>37</xdr:row>
      <xdr:rowOff>142875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1</xdr:row>
      <xdr:rowOff>9525</xdr:rowOff>
    </xdr:from>
    <xdr:to>
      <xdr:col>14</xdr:col>
      <xdr:colOff>447675</xdr:colOff>
      <xdr:row>18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66675</xdr:colOff>
      <xdr:row>19</xdr:row>
      <xdr:rowOff>142875</xdr:rowOff>
    </xdr:from>
    <xdr:to>
      <xdr:col>22</xdr:col>
      <xdr:colOff>219075</xdr:colOff>
      <xdr:row>37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114300</xdr:colOff>
      <xdr:row>19</xdr:row>
      <xdr:rowOff>171450</xdr:rowOff>
    </xdr:from>
    <xdr:to>
      <xdr:col>14</xdr:col>
      <xdr:colOff>419100</xdr:colOff>
      <xdr:row>37</xdr:row>
      <xdr:rowOff>142875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1</xdr:row>
      <xdr:rowOff>9525</xdr:rowOff>
    </xdr:from>
    <xdr:to>
      <xdr:col>14</xdr:col>
      <xdr:colOff>447675</xdr:colOff>
      <xdr:row>18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66675</xdr:colOff>
      <xdr:row>19</xdr:row>
      <xdr:rowOff>142875</xdr:rowOff>
    </xdr:from>
    <xdr:to>
      <xdr:col>22</xdr:col>
      <xdr:colOff>219075</xdr:colOff>
      <xdr:row>37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114300</xdr:colOff>
      <xdr:row>19</xdr:row>
      <xdr:rowOff>171450</xdr:rowOff>
    </xdr:from>
    <xdr:to>
      <xdr:col>14</xdr:col>
      <xdr:colOff>419100</xdr:colOff>
      <xdr:row>37</xdr:row>
      <xdr:rowOff>142875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9</xdr:row>
      <xdr:rowOff>133350</xdr:rowOff>
    </xdr:from>
    <xdr:to>
      <xdr:col>16</xdr:col>
      <xdr:colOff>304800</xdr:colOff>
      <xdr:row>27</xdr:row>
      <xdr:rowOff>104775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tabSelected="1" workbookViewId="0">
      <selection activeCell="C31" sqref="C31"/>
    </sheetView>
  </sheetViews>
  <sheetFormatPr defaultRowHeight="15" x14ac:dyDescent="0.25"/>
  <sheetData>
    <row r="2" spans="1:3" x14ac:dyDescent="0.25">
      <c r="B2" t="s">
        <v>87</v>
      </c>
    </row>
    <row r="4" spans="1:3" x14ac:dyDescent="0.25">
      <c r="B4" t="s">
        <v>88</v>
      </c>
    </row>
    <row r="5" spans="1:3" x14ac:dyDescent="0.25">
      <c r="B5" s="8" t="s">
        <v>89</v>
      </c>
      <c r="C5" t="s">
        <v>90</v>
      </c>
    </row>
    <row r="6" spans="1:3" x14ac:dyDescent="0.25">
      <c r="B6" s="8" t="s">
        <v>91</v>
      </c>
      <c r="C6" t="s">
        <v>92</v>
      </c>
    </row>
    <row r="7" spans="1:3" x14ac:dyDescent="0.25">
      <c r="B7" s="8" t="s">
        <v>93</v>
      </c>
      <c r="C7" t="s">
        <v>94</v>
      </c>
    </row>
    <row r="9" spans="1:3" x14ac:dyDescent="0.25">
      <c r="B9" t="s">
        <v>95</v>
      </c>
    </row>
    <row r="10" spans="1:3" x14ac:dyDescent="0.25">
      <c r="B10" s="8" t="s">
        <v>89</v>
      </c>
      <c r="C10" t="s">
        <v>96</v>
      </c>
    </row>
    <row r="11" spans="1:3" x14ac:dyDescent="0.25">
      <c r="B11" s="8" t="s">
        <v>91</v>
      </c>
      <c r="C11" t="s">
        <v>97</v>
      </c>
    </row>
    <row r="12" spans="1:3" x14ac:dyDescent="0.25">
      <c r="B12" s="8" t="s">
        <v>93</v>
      </c>
      <c r="C12" t="s">
        <v>98</v>
      </c>
    </row>
    <row r="15" spans="1:3" x14ac:dyDescent="0.25">
      <c r="A15" s="21" t="s">
        <v>86</v>
      </c>
    </row>
    <row r="16" spans="1:3" x14ac:dyDescent="0.25">
      <c r="B16" t="s">
        <v>88</v>
      </c>
    </row>
    <row r="17" spans="2:4" x14ac:dyDescent="0.25">
      <c r="B17" s="8" t="s">
        <v>89</v>
      </c>
      <c r="C17" t="s">
        <v>90</v>
      </c>
    </row>
    <row r="18" spans="2:4" x14ac:dyDescent="0.25">
      <c r="C18" s="21" t="s">
        <v>99</v>
      </c>
    </row>
    <row r="19" spans="2:4" x14ac:dyDescent="0.25">
      <c r="B19" s="8" t="s">
        <v>91</v>
      </c>
      <c r="C19" t="s">
        <v>92</v>
      </c>
    </row>
    <row r="20" spans="2:4" x14ac:dyDescent="0.25">
      <c r="C20" s="21" t="s">
        <v>100</v>
      </c>
    </row>
    <row r="21" spans="2:4" x14ac:dyDescent="0.25">
      <c r="B21" s="8" t="s">
        <v>93</v>
      </c>
      <c r="C21" t="s">
        <v>94</v>
      </c>
    </row>
    <row r="22" spans="2:4" x14ac:dyDescent="0.25">
      <c r="C22" s="21" t="s">
        <v>103</v>
      </c>
    </row>
    <row r="24" spans="2:4" x14ac:dyDescent="0.25">
      <c r="B24" t="s">
        <v>95</v>
      </c>
    </row>
    <row r="25" spans="2:4" x14ac:dyDescent="0.25">
      <c r="B25" s="8" t="s">
        <v>89</v>
      </c>
      <c r="C25" t="s">
        <v>96</v>
      </c>
    </row>
    <row r="26" spans="2:4" x14ac:dyDescent="0.25">
      <c r="C26" s="21" t="s">
        <v>102</v>
      </c>
    </row>
    <row r="27" spans="2:4" x14ac:dyDescent="0.25">
      <c r="B27" s="8" t="s">
        <v>91</v>
      </c>
      <c r="C27" t="s">
        <v>97</v>
      </c>
    </row>
    <row r="28" spans="2:4" x14ac:dyDescent="0.25">
      <c r="C28" s="21" t="s">
        <v>101</v>
      </c>
    </row>
    <row r="29" spans="2:4" x14ac:dyDescent="0.25">
      <c r="B29" s="8" t="s">
        <v>93</v>
      </c>
      <c r="C29" t="s">
        <v>98</v>
      </c>
    </row>
    <row r="30" spans="2:4" x14ac:dyDescent="0.25">
      <c r="C30" s="21" t="s">
        <v>104</v>
      </c>
      <c r="D30" s="21"/>
    </row>
    <row r="31" spans="2:4" x14ac:dyDescent="0.25">
      <c r="D31" s="21"/>
    </row>
    <row r="32" spans="2:4" x14ac:dyDescent="0.25">
      <c r="C32" s="21"/>
      <c r="D32" s="21"/>
    </row>
    <row r="33" spans="4:4" x14ac:dyDescent="0.25">
      <c r="D33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1"/>
  <sheetViews>
    <sheetView topLeftCell="A223" workbookViewId="0">
      <selection activeCell="C9" sqref="C9:C261"/>
    </sheetView>
  </sheetViews>
  <sheetFormatPr defaultRowHeight="15" x14ac:dyDescent="0.25"/>
  <cols>
    <col min="1" max="1" width="8" style="1" customWidth="1"/>
    <col min="2" max="2" width="9.140625" style="1"/>
    <col min="3" max="3" width="9.5703125" style="1" customWidth="1"/>
    <col min="4" max="16384" width="9.140625" style="1"/>
  </cols>
  <sheetData>
    <row r="1" spans="1:32" x14ac:dyDescent="0.25">
      <c r="A1" t="s">
        <v>16</v>
      </c>
    </row>
    <row r="2" spans="1:32" x14ac:dyDescent="0.25">
      <c r="A2" s="1" t="s">
        <v>15</v>
      </c>
    </row>
    <row r="3" spans="1:32" x14ac:dyDescent="0.25">
      <c r="A3" s="1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</row>
    <row r="4" spans="1:32" x14ac:dyDescent="0.25">
      <c r="S4" s="4" t="s">
        <v>1</v>
      </c>
      <c r="T4" s="4" t="s">
        <v>2</v>
      </c>
      <c r="U4" s="4" t="s">
        <v>3</v>
      </c>
      <c r="V4" s="4" t="s">
        <v>4</v>
      </c>
      <c r="W4" s="4" t="s">
        <v>5</v>
      </c>
      <c r="X4" s="4" t="s">
        <v>6</v>
      </c>
      <c r="Y4" s="4" t="s">
        <v>7</v>
      </c>
      <c r="Z4" s="4" t="s">
        <v>8</v>
      </c>
      <c r="AA4" s="4" t="s">
        <v>9</v>
      </c>
      <c r="AB4" s="4" t="s">
        <v>10</v>
      </c>
      <c r="AC4" s="4" t="s">
        <v>11</v>
      </c>
      <c r="AD4" s="4" t="s">
        <v>12</v>
      </c>
      <c r="AE4" s="4" t="s">
        <v>13</v>
      </c>
      <c r="AF4" s="4" t="s">
        <v>14</v>
      </c>
    </row>
    <row r="7" spans="1:32" x14ac:dyDescent="0.25">
      <c r="R7" s="5" t="s">
        <v>32</v>
      </c>
    </row>
    <row r="8" spans="1:32" x14ac:dyDescent="0.25"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  <c r="M8" s="4" t="s">
        <v>28</v>
      </c>
      <c r="N8" s="4" t="s">
        <v>29</v>
      </c>
      <c r="O8" s="4" t="s">
        <v>30</v>
      </c>
      <c r="P8" s="4" t="s">
        <v>31</v>
      </c>
      <c r="S8" s="4" t="s">
        <v>18</v>
      </c>
      <c r="T8" s="4" t="s">
        <v>19</v>
      </c>
      <c r="U8" s="4" t="s">
        <v>20</v>
      </c>
      <c r="V8" s="4" t="s">
        <v>21</v>
      </c>
      <c r="W8" s="4" t="s">
        <v>22</v>
      </c>
      <c r="X8" s="4" t="s">
        <v>23</v>
      </c>
      <c r="Y8" s="4" t="s">
        <v>24</v>
      </c>
      <c r="Z8" s="4" t="s">
        <v>25</v>
      </c>
      <c r="AA8" s="4" t="s">
        <v>26</v>
      </c>
      <c r="AB8" s="4" t="s">
        <v>27</v>
      </c>
      <c r="AC8" s="4" t="s">
        <v>28</v>
      </c>
      <c r="AD8" s="4" t="s">
        <v>29</v>
      </c>
      <c r="AE8" s="4" t="s">
        <v>30</v>
      </c>
      <c r="AF8" s="4" t="s">
        <v>31</v>
      </c>
    </row>
    <row r="9" spans="1:32" x14ac:dyDescent="0.25">
      <c r="A9" s="1" t="s">
        <v>47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14</v>
      </c>
      <c r="R9" s="4" t="s">
        <v>18</v>
      </c>
      <c r="S9" s="1">
        <f>CORREL($C10:$C261,C10:C261)</f>
        <v>1</v>
      </c>
      <c r="T9" s="1">
        <f t="shared" ref="T9:AF9" si="0">CORREL($C10:$C261,D10:D261)</f>
        <v>0.29020273261323398</v>
      </c>
      <c r="U9" s="1">
        <f t="shared" si="0"/>
        <v>0.61291559769237092</v>
      </c>
      <c r="V9" s="1">
        <f t="shared" si="0"/>
        <v>-2.5552229960578848E-2</v>
      </c>
      <c r="W9" s="1">
        <f t="shared" si="0"/>
        <v>0.49071562231860893</v>
      </c>
      <c r="X9" s="1">
        <f t="shared" si="0"/>
        <v>0.70294699360237811</v>
      </c>
      <c r="Y9" s="1">
        <f t="shared" si="0"/>
        <v>0.81403228051245413</v>
      </c>
      <c r="Z9" s="1">
        <f t="shared" si="0"/>
        <v>0.62566890698757749</v>
      </c>
      <c r="AA9" s="1">
        <f t="shared" si="0"/>
        <v>0.5613187335248514</v>
      </c>
      <c r="AB9" s="1">
        <f t="shared" si="0"/>
        <v>0.50853826933643664</v>
      </c>
      <c r="AC9" s="1">
        <f t="shared" si="0"/>
        <v>0.32155180096560521</v>
      </c>
      <c r="AD9" s="1">
        <f t="shared" si="0"/>
        <v>0.49358919144941366</v>
      </c>
      <c r="AE9" s="1">
        <f t="shared" si="0"/>
        <v>0.36223617498414046</v>
      </c>
      <c r="AF9" s="1">
        <f t="shared" si="0"/>
        <v>0.34655882083156175</v>
      </c>
    </row>
    <row r="10" spans="1:32" x14ac:dyDescent="0.25">
      <c r="A10" s="1">
        <v>1</v>
      </c>
      <c r="B10" s="3">
        <v>1.0708</v>
      </c>
      <c r="C10" s="3">
        <v>12.3</v>
      </c>
      <c r="D10" s="3">
        <v>23</v>
      </c>
      <c r="E10" s="3">
        <v>154.25</v>
      </c>
      <c r="F10" s="3">
        <v>67.75</v>
      </c>
      <c r="G10" s="3">
        <v>36.200000000000003</v>
      </c>
      <c r="H10" s="3">
        <v>93.1</v>
      </c>
      <c r="I10" s="3">
        <v>85.2</v>
      </c>
      <c r="J10" s="3">
        <v>94.5</v>
      </c>
      <c r="K10" s="3">
        <v>59</v>
      </c>
      <c r="L10" s="3">
        <v>37.299999999999997</v>
      </c>
      <c r="M10" s="3">
        <v>21.9</v>
      </c>
      <c r="N10" s="3">
        <v>32</v>
      </c>
      <c r="O10" s="3">
        <v>27.4</v>
      </c>
      <c r="P10" s="3">
        <v>17.100000000000001</v>
      </c>
      <c r="R10" s="4" t="s">
        <v>19</v>
      </c>
      <c r="S10" s="1">
        <f>CORREL($D10:$D261,C10:C261)</f>
        <v>0.29020273261323398</v>
      </c>
      <c r="T10" s="1">
        <f t="shared" ref="T10:AF10" si="1">CORREL($D10:$D261,D10:D261)</f>
        <v>1.0000000000000002</v>
      </c>
      <c r="U10" s="1">
        <f t="shared" si="1"/>
        <v>-1.2746094264503587E-2</v>
      </c>
      <c r="V10" s="1">
        <f t="shared" si="1"/>
        <v>-0.24521232577952909</v>
      </c>
      <c r="W10" s="1">
        <f t="shared" si="1"/>
        <v>0.11350518661684766</v>
      </c>
      <c r="X10" s="1">
        <f t="shared" si="1"/>
        <v>0.17644967530333175</v>
      </c>
      <c r="Y10" s="1">
        <f t="shared" si="1"/>
        <v>0.23040941555317784</v>
      </c>
      <c r="Z10" s="1">
        <f t="shared" si="1"/>
        <v>-5.0332119975512825E-2</v>
      </c>
      <c r="AA10" s="1">
        <f t="shared" si="1"/>
        <v>-0.20009575708280078</v>
      </c>
      <c r="AB10" s="1">
        <f t="shared" si="1"/>
        <v>1.7515686622827799E-2</v>
      </c>
      <c r="AC10" s="1">
        <f t="shared" si="1"/>
        <v>-0.14809290139852951</v>
      </c>
      <c r="AD10" s="1">
        <f t="shared" si="1"/>
        <v>-4.1162119732468395E-2</v>
      </c>
      <c r="AE10" s="1">
        <f t="shared" si="1"/>
        <v>-8.5055551525450648E-2</v>
      </c>
      <c r="AF10" s="1">
        <f t="shared" si="1"/>
        <v>0.21353061527457076</v>
      </c>
    </row>
    <row r="11" spans="1:32" x14ac:dyDescent="0.25">
      <c r="A11" s="1">
        <v>2</v>
      </c>
      <c r="B11" s="3">
        <v>1.0852999999999999</v>
      </c>
      <c r="C11" s="3">
        <v>6.1</v>
      </c>
      <c r="D11" s="3">
        <v>22</v>
      </c>
      <c r="E11" s="3">
        <v>173.25</v>
      </c>
      <c r="F11" s="3">
        <v>72.25</v>
      </c>
      <c r="G11" s="3">
        <v>38.5</v>
      </c>
      <c r="H11" s="3">
        <v>93.6</v>
      </c>
      <c r="I11" s="3">
        <v>83</v>
      </c>
      <c r="J11" s="3">
        <v>98.7</v>
      </c>
      <c r="K11" s="3">
        <v>58.7</v>
      </c>
      <c r="L11" s="3">
        <v>37.299999999999997</v>
      </c>
      <c r="M11" s="3">
        <v>23.4</v>
      </c>
      <c r="N11" s="3">
        <v>30.5</v>
      </c>
      <c r="O11" s="3">
        <v>28.9</v>
      </c>
      <c r="P11" s="3">
        <v>18.2</v>
      </c>
      <c r="R11" s="4" t="s">
        <v>20</v>
      </c>
      <c r="S11" s="1">
        <f>CORREL($E10:$E261,C10:C261)</f>
        <v>0.61291559769237092</v>
      </c>
      <c r="T11" s="1">
        <f t="shared" ref="T11:AF11" si="2">CORREL($E10:$E261,D10:D261)</f>
        <v>-1.2746094264503587E-2</v>
      </c>
      <c r="U11" s="1">
        <f t="shared" si="2"/>
        <v>1.0000000000000002</v>
      </c>
      <c r="V11" s="1">
        <f t="shared" si="2"/>
        <v>0.48688799671464156</v>
      </c>
      <c r="W11" s="1">
        <f t="shared" si="2"/>
        <v>0.83071621767356052</v>
      </c>
      <c r="X11" s="1">
        <f t="shared" si="2"/>
        <v>0.89419051592246501</v>
      </c>
      <c r="Y11" s="1">
        <f t="shared" si="2"/>
        <v>0.88799494129762824</v>
      </c>
      <c r="Z11" s="1">
        <f t="shared" si="2"/>
        <v>0.94088412491904228</v>
      </c>
      <c r="AA11" s="1">
        <f t="shared" si="2"/>
        <v>0.86869353694402718</v>
      </c>
      <c r="AB11" s="1">
        <f t="shared" si="2"/>
        <v>0.85316738501197342</v>
      </c>
      <c r="AC11" s="1">
        <f t="shared" si="2"/>
        <v>0.75183532696245736</v>
      </c>
      <c r="AD11" s="1">
        <f t="shared" si="2"/>
        <v>0.80041593310698522</v>
      </c>
      <c r="AE11" s="1">
        <f t="shared" si="2"/>
        <v>0.63030143346205725</v>
      </c>
      <c r="AF11" s="1">
        <f t="shared" si="2"/>
        <v>0.7297748935252979</v>
      </c>
    </row>
    <row r="12" spans="1:32" x14ac:dyDescent="0.25">
      <c r="A12" s="1">
        <v>3</v>
      </c>
      <c r="B12" s="3">
        <v>1.0414000000000001</v>
      </c>
      <c r="C12" s="3">
        <v>25.3</v>
      </c>
      <c r="D12" s="3">
        <v>22</v>
      </c>
      <c r="E12" s="3">
        <v>154</v>
      </c>
      <c r="F12" s="3">
        <v>66.25</v>
      </c>
      <c r="G12" s="3">
        <v>34</v>
      </c>
      <c r="H12" s="3">
        <v>95.8</v>
      </c>
      <c r="I12" s="3">
        <v>87.9</v>
      </c>
      <c r="J12" s="3">
        <v>99.2</v>
      </c>
      <c r="K12" s="3">
        <v>59.6</v>
      </c>
      <c r="L12" s="3">
        <v>38.9</v>
      </c>
      <c r="M12" s="3">
        <v>24</v>
      </c>
      <c r="N12" s="3">
        <v>28.8</v>
      </c>
      <c r="O12" s="3">
        <v>25.2</v>
      </c>
      <c r="P12" s="3">
        <v>16.600000000000001</v>
      </c>
      <c r="R12" s="4" t="s">
        <v>21</v>
      </c>
      <c r="S12" s="1">
        <f>CORREL($F10:$F261,C10:C261)</f>
        <v>-2.5552229960578848E-2</v>
      </c>
      <c r="T12" s="1">
        <f t="shared" ref="T12:AF12" si="3">CORREL($F10:$F261,D10:D261)</f>
        <v>-0.24521232577952909</v>
      </c>
      <c r="U12" s="1">
        <f t="shared" si="3"/>
        <v>0.48688799671464156</v>
      </c>
      <c r="V12" s="1">
        <f t="shared" si="3"/>
        <v>0.99999999999999989</v>
      </c>
      <c r="W12" s="1">
        <f t="shared" si="3"/>
        <v>0.32114085122623787</v>
      </c>
      <c r="X12" s="1">
        <f t="shared" si="3"/>
        <v>0.22682861065428239</v>
      </c>
      <c r="Y12" s="1">
        <f t="shared" si="3"/>
        <v>0.18976623135920384</v>
      </c>
      <c r="Z12" s="1">
        <f t="shared" si="3"/>
        <v>0.37210602107822838</v>
      </c>
      <c r="AA12" s="1">
        <f t="shared" si="3"/>
        <v>0.33855758227198968</v>
      </c>
      <c r="AB12" s="1">
        <f t="shared" si="3"/>
        <v>0.50050051546086249</v>
      </c>
      <c r="AC12" s="1">
        <f t="shared" si="3"/>
        <v>0.46921334770030215</v>
      </c>
      <c r="AD12" s="1">
        <f t="shared" si="3"/>
        <v>0.31850749237541437</v>
      </c>
      <c r="AE12" s="1">
        <f t="shared" si="3"/>
        <v>0.32202733596879701</v>
      </c>
      <c r="AF12" s="1">
        <f t="shared" si="3"/>
        <v>0.3977795977183462</v>
      </c>
    </row>
    <row r="13" spans="1:32" x14ac:dyDescent="0.25">
      <c r="A13" s="1">
        <v>4</v>
      </c>
      <c r="B13" s="3">
        <v>1.0750999999999999</v>
      </c>
      <c r="C13" s="3">
        <v>10.4</v>
      </c>
      <c r="D13" s="3">
        <v>26</v>
      </c>
      <c r="E13" s="3">
        <v>184.75</v>
      </c>
      <c r="F13" s="3">
        <v>72.25</v>
      </c>
      <c r="G13" s="3">
        <v>37.4</v>
      </c>
      <c r="H13" s="3">
        <v>101.8</v>
      </c>
      <c r="I13" s="3">
        <v>86.4</v>
      </c>
      <c r="J13" s="3">
        <v>101.2</v>
      </c>
      <c r="K13" s="3">
        <v>60.1</v>
      </c>
      <c r="L13" s="3">
        <v>37.299999999999997</v>
      </c>
      <c r="M13" s="3">
        <v>22.8</v>
      </c>
      <c r="N13" s="3">
        <v>32.4</v>
      </c>
      <c r="O13" s="3">
        <v>29.4</v>
      </c>
      <c r="P13" s="3">
        <v>18.2</v>
      </c>
      <c r="R13" s="4" t="s">
        <v>22</v>
      </c>
      <c r="S13" s="1">
        <f>CORREL($G10:$G261,C10:C261)</f>
        <v>0.49071562231860893</v>
      </c>
      <c r="T13" s="1">
        <f t="shared" ref="T13:AF13" si="4">CORREL($G10:$G261,D10:D261)</f>
        <v>0.11350518661684766</v>
      </c>
      <c r="U13" s="1">
        <f t="shared" si="4"/>
        <v>0.83071621767356052</v>
      </c>
      <c r="V13" s="1">
        <f t="shared" si="4"/>
        <v>0.32114085122623787</v>
      </c>
      <c r="W13" s="1">
        <f t="shared" si="4"/>
        <v>1.0000000000000002</v>
      </c>
      <c r="X13" s="1">
        <f t="shared" si="4"/>
        <v>0.78483504584590724</v>
      </c>
      <c r="Y13" s="1">
        <f t="shared" si="4"/>
        <v>0.75407736547980464</v>
      </c>
      <c r="Z13" s="1">
        <f t="shared" si="4"/>
        <v>0.73495787755416975</v>
      </c>
      <c r="AA13" s="1">
        <f t="shared" si="4"/>
        <v>0.69569733795679289</v>
      </c>
      <c r="AB13" s="1">
        <f t="shared" si="4"/>
        <v>0.67240497849003589</v>
      </c>
      <c r="AC13" s="1">
        <f t="shared" si="4"/>
        <v>0.58798136597818718</v>
      </c>
      <c r="AD13" s="1">
        <f t="shared" si="4"/>
        <v>0.73114592012516111</v>
      </c>
      <c r="AE13" s="1">
        <f t="shared" si="4"/>
        <v>0.62366026681903475</v>
      </c>
      <c r="AF13" s="1">
        <f t="shared" si="4"/>
        <v>0.74482639917882887</v>
      </c>
    </row>
    <row r="14" spans="1:32" x14ac:dyDescent="0.25">
      <c r="A14" s="1">
        <v>5</v>
      </c>
      <c r="B14" s="3">
        <v>1.034</v>
      </c>
      <c r="C14" s="3">
        <v>28.7</v>
      </c>
      <c r="D14" s="3">
        <v>24</v>
      </c>
      <c r="E14" s="3">
        <v>184.25</v>
      </c>
      <c r="F14" s="3">
        <v>71.25</v>
      </c>
      <c r="G14" s="3">
        <v>34.4</v>
      </c>
      <c r="H14" s="3">
        <v>97.3</v>
      </c>
      <c r="I14" s="3">
        <v>100</v>
      </c>
      <c r="J14" s="3">
        <v>101.9</v>
      </c>
      <c r="K14" s="3">
        <v>63.2</v>
      </c>
      <c r="L14" s="3">
        <v>42.2</v>
      </c>
      <c r="M14" s="3">
        <v>24</v>
      </c>
      <c r="N14" s="3">
        <v>32.200000000000003</v>
      </c>
      <c r="O14" s="3">
        <v>27.7</v>
      </c>
      <c r="P14" s="3">
        <v>17.7</v>
      </c>
      <c r="R14" s="4" t="s">
        <v>23</v>
      </c>
      <c r="S14" s="1">
        <f>CORREL($H10:$H261,C10:C261)</f>
        <v>0.70294699360237811</v>
      </c>
      <c r="T14" s="1">
        <f t="shared" ref="T14:AF14" si="5">CORREL($H10:$H261,D10:D261)</f>
        <v>0.17644967530333175</v>
      </c>
      <c r="U14" s="1">
        <f t="shared" si="5"/>
        <v>0.89419051592246501</v>
      </c>
      <c r="V14" s="1">
        <f t="shared" si="5"/>
        <v>0.22682861065428239</v>
      </c>
      <c r="W14" s="1">
        <f t="shared" si="5"/>
        <v>0.78483504584590724</v>
      </c>
      <c r="X14" s="1">
        <f t="shared" si="5"/>
        <v>1.0000000000000002</v>
      </c>
      <c r="Y14" s="1">
        <f t="shared" si="5"/>
        <v>0.91582766985467789</v>
      </c>
      <c r="Z14" s="1">
        <f t="shared" si="5"/>
        <v>0.82941991879991428</v>
      </c>
      <c r="AA14" s="1">
        <f t="shared" si="5"/>
        <v>0.729858551514321</v>
      </c>
      <c r="AB14" s="1">
        <f t="shared" si="5"/>
        <v>0.7194963963098886</v>
      </c>
      <c r="AC14" s="1">
        <f t="shared" si="5"/>
        <v>0.59256229317608511</v>
      </c>
      <c r="AD14" s="1">
        <f t="shared" si="5"/>
        <v>0.72790748111397852</v>
      </c>
      <c r="AE14" s="1">
        <f t="shared" si="5"/>
        <v>0.58017273079618858</v>
      </c>
      <c r="AF14" s="1">
        <f t="shared" si="5"/>
        <v>0.66016232297702448</v>
      </c>
    </row>
    <row r="15" spans="1:32" x14ac:dyDescent="0.25">
      <c r="A15" s="1">
        <v>6</v>
      </c>
      <c r="B15" s="3">
        <v>1.0511999999999999</v>
      </c>
      <c r="C15" s="3">
        <v>20.9</v>
      </c>
      <c r="D15" s="3">
        <v>24</v>
      </c>
      <c r="E15" s="3">
        <v>210.25</v>
      </c>
      <c r="F15" s="3">
        <v>74.75</v>
      </c>
      <c r="G15" s="3">
        <v>39</v>
      </c>
      <c r="H15" s="3">
        <v>104.5</v>
      </c>
      <c r="I15" s="3">
        <v>94.4</v>
      </c>
      <c r="J15" s="3">
        <v>107.8</v>
      </c>
      <c r="K15" s="3">
        <v>66</v>
      </c>
      <c r="L15" s="3">
        <v>42</v>
      </c>
      <c r="M15" s="3">
        <v>25.6</v>
      </c>
      <c r="N15" s="3">
        <v>35.700000000000003</v>
      </c>
      <c r="O15" s="3">
        <v>30.6</v>
      </c>
      <c r="P15" s="3">
        <v>18.8</v>
      </c>
      <c r="R15" s="4" t="s">
        <v>24</v>
      </c>
      <c r="S15" s="20">
        <f>CORREL($I10:$I261,C10:C261)</f>
        <v>0.81403228051245413</v>
      </c>
      <c r="T15" s="1">
        <f t="shared" ref="T15:AF15" si="6">CORREL($I10:$I261,D10:D261)</f>
        <v>0.23040941555317784</v>
      </c>
      <c r="U15" s="1">
        <f t="shared" si="6"/>
        <v>0.88799494129762824</v>
      </c>
      <c r="V15" s="1">
        <f t="shared" si="6"/>
        <v>0.18976623135920384</v>
      </c>
      <c r="W15" s="1">
        <f t="shared" si="6"/>
        <v>0.75407736547980464</v>
      </c>
      <c r="X15" s="1">
        <f t="shared" si="6"/>
        <v>0.91582766985467789</v>
      </c>
      <c r="Y15" s="1">
        <f t="shared" si="6"/>
        <v>0.99999999999999989</v>
      </c>
      <c r="Z15" s="1">
        <f t="shared" si="6"/>
        <v>0.87406618064727226</v>
      </c>
      <c r="AA15" s="1">
        <f t="shared" si="6"/>
        <v>0.76662392682762426</v>
      </c>
      <c r="AB15" s="1">
        <f t="shared" si="6"/>
        <v>0.73717887922864778</v>
      </c>
      <c r="AC15" s="1">
        <f t="shared" si="6"/>
        <v>0.5666402343135778</v>
      </c>
      <c r="AD15" s="1">
        <f t="shared" si="6"/>
        <v>0.68498271607653394</v>
      </c>
      <c r="AE15" s="1">
        <f t="shared" si="6"/>
        <v>0.50331608652321724</v>
      </c>
      <c r="AF15" s="1">
        <f t="shared" si="6"/>
        <v>0.61983242797397586</v>
      </c>
    </row>
    <row r="16" spans="1:32" x14ac:dyDescent="0.25">
      <c r="A16" s="1">
        <v>7</v>
      </c>
      <c r="B16" s="3">
        <v>1.0548999999999999</v>
      </c>
      <c r="C16" s="3">
        <v>19.2</v>
      </c>
      <c r="D16" s="3">
        <v>26</v>
      </c>
      <c r="E16" s="3">
        <v>181</v>
      </c>
      <c r="F16" s="3">
        <v>69.75</v>
      </c>
      <c r="G16" s="3">
        <v>36.4</v>
      </c>
      <c r="H16" s="3">
        <v>105.1</v>
      </c>
      <c r="I16" s="3">
        <v>90.7</v>
      </c>
      <c r="J16" s="3">
        <v>100.3</v>
      </c>
      <c r="K16" s="3">
        <v>58.4</v>
      </c>
      <c r="L16" s="3">
        <v>38.299999999999997</v>
      </c>
      <c r="M16" s="3">
        <v>22.9</v>
      </c>
      <c r="N16" s="3">
        <v>31.9</v>
      </c>
      <c r="O16" s="3">
        <v>27.8</v>
      </c>
      <c r="P16" s="3">
        <v>17.7</v>
      </c>
      <c r="R16" s="4" t="s">
        <v>25</v>
      </c>
      <c r="S16" s="1">
        <f>CORREL($J10:$J261,C10:C261)</f>
        <v>0.62566890698757749</v>
      </c>
      <c r="T16" s="1">
        <f t="shared" ref="T16:AF16" si="7">CORREL($J10:$J261,D10:D261)</f>
        <v>-5.0332119975512825E-2</v>
      </c>
      <c r="U16" s="1">
        <f t="shared" si="7"/>
        <v>0.94088412491904228</v>
      </c>
      <c r="V16" s="1">
        <f t="shared" si="7"/>
        <v>0.37210602107822838</v>
      </c>
      <c r="W16" s="1">
        <f t="shared" si="7"/>
        <v>0.73495787755416975</v>
      </c>
      <c r="X16" s="1">
        <f t="shared" si="7"/>
        <v>0.82941991879991428</v>
      </c>
      <c r="Y16" s="1">
        <f t="shared" si="7"/>
        <v>0.87406618064727226</v>
      </c>
      <c r="Z16" s="1">
        <f t="shared" si="7"/>
        <v>1</v>
      </c>
      <c r="AA16" s="1">
        <f t="shared" si="7"/>
        <v>0.89640979451754899</v>
      </c>
      <c r="AB16" s="1">
        <f t="shared" si="7"/>
        <v>0.82347262063595117</v>
      </c>
      <c r="AC16" s="1">
        <f t="shared" si="7"/>
        <v>0.69142748795901843</v>
      </c>
      <c r="AD16" s="1">
        <f t="shared" si="7"/>
        <v>0.73927251560704366</v>
      </c>
      <c r="AE16" s="1">
        <f t="shared" si="7"/>
        <v>0.5450141195119117</v>
      </c>
      <c r="AF16" s="1">
        <f t="shared" si="7"/>
        <v>0.63008954391930105</v>
      </c>
    </row>
    <row r="17" spans="1:32" x14ac:dyDescent="0.25">
      <c r="A17" s="1">
        <v>8</v>
      </c>
      <c r="B17" s="3">
        <v>1.0704</v>
      </c>
      <c r="C17" s="3">
        <v>12.4</v>
      </c>
      <c r="D17" s="3">
        <v>25</v>
      </c>
      <c r="E17" s="3">
        <v>176</v>
      </c>
      <c r="F17" s="3">
        <v>72.5</v>
      </c>
      <c r="G17" s="3">
        <v>37.799999999999997</v>
      </c>
      <c r="H17" s="3">
        <v>99.6</v>
      </c>
      <c r="I17" s="3">
        <v>88.5</v>
      </c>
      <c r="J17" s="3">
        <v>97.1</v>
      </c>
      <c r="K17" s="3">
        <v>60</v>
      </c>
      <c r="L17" s="3">
        <v>39.4</v>
      </c>
      <c r="M17" s="3">
        <v>23.2</v>
      </c>
      <c r="N17" s="3">
        <v>30.5</v>
      </c>
      <c r="O17" s="3">
        <v>29</v>
      </c>
      <c r="P17" s="3">
        <v>18.8</v>
      </c>
      <c r="R17" s="4" t="s">
        <v>26</v>
      </c>
      <c r="S17" s="1">
        <f>CORREL($K10:$K261,C10:C261)</f>
        <v>0.5613187335248514</v>
      </c>
      <c r="T17" s="1">
        <f t="shared" ref="T17:AF17" si="8">CORREL($K10:$K261,D10:D261)</f>
        <v>-0.20009575708280078</v>
      </c>
      <c r="U17" s="1">
        <f t="shared" si="8"/>
        <v>0.86869353694402718</v>
      </c>
      <c r="V17" s="1">
        <f t="shared" si="8"/>
        <v>0.33855758227198968</v>
      </c>
      <c r="W17" s="1">
        <f t="shared" si="8"/>
        <v>0.69569733795679289</v>
      </c>
      <c r="X17" s="1">
        <f t="shared" si="8"/>
        <v>0.729858551514321</v>
      </c>
      <c r="Y17" s="1">
        <f t="shared" si="8"/>
        <v>0.76662392682762426</v>
      </c>
      <c r="Z17" s="1">
        <f t="shared" si="8"/>
        <v>0.89640979451754899</v>
      </c>
      <c r="AA17" s="1">
        <f t="shared" si="8"/>
        <v>0.99999999999999989</v>
      </c>
      <c r="AB17" s="1">
        <f t="shared" si="8"/>
        <v>0.79917030433627734</v>
      </c>
      <c r="AC17" s="1">
        <f t="shared" si="8"/>
        <v>0.68962890021872214</v>
      </c>
      <c r="AD17" s="1">
        <f t="shared" si="8"/>
        <v>0.76147744651819482</v>
      </c>
      <c r="AE17" s="1">
        <f t="shared" si="8"/>
        <v>0.56684217899874045</v>
      </c>
      <c r="AF17" s="1">
        <f t="shared" si="8"/>
        <v>0.55868478005465361</v>
      </c>
    </row>
    <row r="18" spans="1:32" x14ac:dyDescent="0.25">
      <c r="A18" s="1">
        <v>9</v>
      </c>
      <c r="B18" s="3">
        <v>1.0900000000000001</v>
      </c>
      <c r="C18" s="3">
        <v>4.0999999999999996</v>
      </c>
      <c r="D18" s="3">
        <v>25</v>
      </c>
      <c r="E18" s="3">
        <v>191</v>
      </c>
      <c r="F18" s="3">
        <v>74</v>
      </c>
      <c r="G18" s="3">
        <v>38.1</v>
      </c>
      <c r="H18" s="3">
        <v>100.9</v>
      </c>
      <c r="I18" s="3">
        <v>82.5</v>
      </c>
      <c r="J18" s="3">
        <v>99.9</v>
      </c>
      <c r="K18" s="3">
        <v>62.9</v>
      </c>
      <c r="L18" s="3">
        <v>38.299999999999997</v>
      </c>
      <c r="M18" s="3">
        <v>23.8</v>
      </c>
      <c r="N18" s="3">
        <v>35.9</v>
      </c>
      <c r="O18" s="3">
        <v>31.1</v>
      </c>
      <c r="P18" s="3">
        <v>18.2</v>
      </c>
      <c r="R18" s="4" t="s">
        <v>27</v>
      </c>
      <c r="S18" s="1">
        <f>CORREL($L10:$L261,C10:C261)</f>
        <v>0.50853826933643664</v>
      </c>
      <c r="T18" s="1">
        <f t="shared" ref="T18:AF18" si="9">CORREL($L10:$L261,D10:D261)</f>
        <v>1.7515686622827799E-2</v>
      </c>
      <c r="U18" s="1">
        <f t="shared" si="9"/>
        <v>0.85316738501197342</v>
      </c>
      <c r="V18" s="1">
        <f t="shared" si="9"/>
        <v>0.50050051546086249</v>
      </c>
      <c r="W18" s="1">
        <f t="shared" si="9"/>
        <v>0.67240497849003589</v>
      </c>
      <c r="X18" s="1">
        <f t="shared" si="9"/>
        <v>0.7194963963098886</v>
      </c>
      <c r="Y18" s="1">
        <f t="shared" si="9"/>
        <v>0.73717887922864778</v>
      </c>
      <c r="Z18" s="1">
        <f t="shared" si="9"/>
        <v>0.82347262063595117</v>
      </c>
      <c r="AA18" s="1">
        <f t="shared" si="9"/>
        <v>0.79917030433627734</v>
      </c>
      <c r="AB18" s="1">
        <f t="shared" si="9"/>
        <v>1.0000000000000002</v>
      </c>
      <c r="AC18" s="1">
        <f t="shared" si="9"/>
        <v>0.74878571846973441</v>
      </c>
      <c r="AD18" s="1">
        <f t="shared" si="9"/>
        <v>0.67870883302828777</v>
      </c>
      <c r="AE18" s="1">
        <f t="shared" si="9"/>
        <v>0.55589819089515335</v>
      </c>
      <c r="AF18" s="1">
        <f t="shared" si="9"/>
        <v>0.66450728711060847</v>
      </c>
    </row>
    <row r="19" spans="1:32" x14ac:dyDescent="0.25">
      <c r="A19" s="1">
        <v>10</v>
      </c>
      <c r="B19" s="3">
        <v>1.0722</v>
      </c>
      <c r="C19" s="3">
        <v>11.7</v>
      </c>
      <c r="D19" s="3">
        <v>23</v>
      </c>
      <c r="E19" s="3">
        <v>198.25</v>
      </c>
      <c r="F19" s="3">
        <v>73.5</v>
      </c>
      <c r="G19" s="3">
        <v>42.1</v>
      </c>
      <c r="H19" s="3">
        <v>99.6</v>
      </c>
      <c r="I19" s="3">
        <v>88.6</v>
      </c>
      <c r="J19" s="3">
        <v>104.1</v>
      </c>
      <c r="K19" s="3">
        <v>63.1</v>
      </c>
      <c r="L19" s="3">
        <v>41.7</v>
      </c>
      <c r="M19" s="3">
        <v>25</v>
      </c>
      <c r="N19" s="3">
        <v>35.6</v>
      </c>
      <c r="O19" s="3">
        <v>30</v>
      </c>
      <c r="P19" s="3">
        <v>19.2</v>
      </c>
      <c r="R19" s="4" t="s">
        <v>28</v>
      </c>
      <c r="S19" s="1">
        <f>CORREL($M10:$M261,C10:C261)</f>
        <v>0.32155180096560521</v>
      </c>
      <c r="T19" s="1">
        <f t="shared" ref="T19:AF19" si="10">CORREL($M10:$M261,D10:D261)</f>
        <v>-0.14809290139852951</v>
      </c>
      <c r="U19" s="1">
        <f t="shared" si="10"/>
        <v>0.75183532696245736</v>
      </c>
      <c r="V19" s="1">
        <f t="shared" si="10"/>
        <v>0.46921334770030215</v>
      </c>
      <c r="W19" s="1">
        <f t="shared" si="10"/>
        <v>0.58798136597818718</v>
      </c>
      <c r="X19" s="1">
        <f t="shared" si="10"/>
        <v>0.59256229317608511</v>
      </c>
      <c r="Y19" s="1">
        <f t="shared" si="10"/>
        <v>0.5666402343135778</v>
      </c>
      <c r="Z19" s="1">
        <f t="shared" si="10"/>
        <v>0.69142748795901843</v>
      </c>
      <c r="AA19" s="1">
        <f t="shared" si="10"/>
        <v>0.68962890021872214</v>
      </c>
      <c r="AB19" s="1">
        <f t="shared" si="10"/>
        <v>0.74878571846973441</v>
      </c>
      <c r="AC19" s="1">
        <f t="shared" si="10"/>
        <v>1</v>
      </c>
      <c r="AD19" s="1">
        <f t="shared" si="10"/>
        <v>0.58390226009299318</v>
      </c>
      <c r="AE19" s="1">
        <f t="shared" si="10"/>
        <v>0.53469174265978781</v>
      </c>
      <c r="AF19" s="1">
        <f t="shared" si="10"/>
        <v>0.68146120769276497</v>
      </c>
    </row>
    <row r="20" spans="1:32" x14ac:dyDescent="0.25">
      <c r="A20" s="1">
        <v>11</v>
      </c>
      <c r="B20" s="3">
        <v>1.083</v>
      </c>
      <c r="C20" s="3">
        <v>7.1</v>
      </c>
      <c r="D20" s="3">
        <v>26</v>
      </c>
      <c r="E20" s="3">
        <v>186.25</v>
      </c>
      <c r="F20" s="3">
        <v>74.5</v>
      </c>
      <c r="G20" s="3">
        <v>38.5</v>
      </c>
      <c r="H20" s="3">
        <v>101.5</v>
      </c>
      <c r="I20" s="3">
        <v>83.6</v>
      </c>
      <c r="J20" s="3">
        <v>98.2</v>
      </c>
      <c r="K20" s="3">
        <v>59.7</v>
      </c>
      <c r="L20" s="3">
        <v>39.700000000000003</v>
      </c>
      <c r="M20" s="3">
        <v>25.2</v>
      </c>
      <c r="N20" s="3">
        <v>32.799999999999997</v>
      </c>
      <c r="O20" s="3">
        <v>29.4</v>
      </c>
      <c r="P20" s="3">
        <v>18.5</v>
      </c>
      <c r="R20" s="4" t="s">
        <v>29</v>
      </c>
      <c r="S20" s="1">
        <f>CORREL($N10:$N261,C10:C261)</f>
        <v>0.49358919144941366</v>
      </c>
      <c r="T20" s="1">
        <f t="shared" ref="T20:AF20" si="11">CORREL($N10:$N261,D10:D261)</f>
        <v>-4.1162119732468395E-2</v>
      </c>
      <c r="U20" s="1">
        <f t="shared" si="11"/>
        <v>0.80041593310698522</v>
      </c>
      <c r="V20" s="1">
        <f t="shared" si="11"/>
        <v>0.31850749237541437</v>
      </c>
      <c r="W20" s="1">
        <f t="shared" si="11"/>
        <v>0.73114592012516111</v>
      </c>
      <c r="X20" s="1">
        <f t="shared" si="11"/>
        <v>0.72790748111397852</v>
      </c>
      <c r="Y20" s="1">
        <f t="shared" si="11"/>
        <v>0.68498271607653394</v>
      </c>
      <c r="Z20" s="1">
        <f t="shared" si="11"/>
        <v>0.73927251560704366</v>
      </c>
      <c r="AA20" s="1">
        <f t="shared" si="11"/>
        <v>0.76147744651819482</v>
      </c>
      <c r="AB20" s="1">
        <f t="shared" si="11"/>
        <v>0.67870883302828777</v>
      </c>
      <c r="AC20" s="1">
        <f t="shared" si="11"/>
        <v>0.58390226009299318</v>
      </c>
      <c r="AD20" s="1">
        <f t="shared" si="11"/>
        <v>1</v>
      </c>
      <c r="AE20" s="1">
        <f t="shared" si="11"/>
        <v>0.67825513068506793</v>
      </c>
      <c r="AF20" s="1">
        <f t="shared" si="11"/>
        <v>0.6321264233196815</v>
      </c>
    </row>
    <row r="21" spans="1:32" x14ac:dyDescent="0.25">
      <c r="A21" s="1">
        <v>12</v>
      </c>
      <c r="B21" s="3">
        <v>1.0811999999999999</v>
      </c>
      <c r="C21" s="3">
        <v>7.8</v>
      </c>
      <c r="D21" s="3">
        <v>27</v>
      </c>
      <c r="E21" s="3">
        <v>216</v>
      </c>
      <c r="F21" s="3">
        <v>76</v>
      </c>
      <c r="G21" s="3">
        <v>39.4</v>
      </c>
      <c r="H21" s="3">
        <v>103.6</v>
      </c>
      <c r="I21" s="3">
        <v>90.9</v>
      </c>
      <c r="J21" s="3">
        <v>107.7</v>
      </c>
      <c r="K21" s="3">
        <v>66.2</v>
      </c>
      <c r="L21" s="3">
        <v>39.200000000000003</v>
      </c>
      <c r="M21" s="3">
        <v>25.9</v>
      </c>
      <c r="N21" s="3">
        <v>37.200000000000003</v>
      </c>
      <c r="O21" s="3">
        <v>30.2</v>
      </c>
      <c r="P21" s="3">
        <v>19</v>
      </c>
      <c r="R21" s="4" t="s">
        <v>30</v>
      </c>
      <c r="S21" s="1">
        <f>CORREL($O10:$O261,C10:C261)</f>
        <v>0.36223617498414046</v>
      </c>
      <c r="T21" s="1">
        <f t="shared" ref="T21:AF21" si="12">CORREL($O10:$O261,D10:D261)</f>
        <v>-8.5055551525450648E-2</v>
      </c>
      <c r="U21" s="1">
        <f t="shared" si="12"/>
        <v>0.63030143346205725</v>
      </c>
      <c r="V21" s="1">
        <f t="shared" si="12"/>
        <v>0.32202733596879701</v>
      </c>
      <c r="W21" s="1">
        <f t="shared" si="12"/>
        <v>0.62366026681903475</v>
      </c>
      <c r="X21" s="1">
        <f t="shared" si="12"/>
        <v>0.58017273079618858</v>
      </c>
      <c r="Y21" s="1">
        <f t="shared" si="12"/>
        <v>0.50331608652321724</v>
      </c>
      <c r="Z21" s="1">
        <f t="shared" si="12"/>
        <v>0.5450141195119117</v>
      </c>
      <c r="AA21" s="1">
        <f t="shared" si="12"/>
        <v>0.56684217899874045</v>
      </c>
      <c r="AB21" s="1">
        <f t="shared" si="12"/>
        <v>0.55589819089515335</v>
      </c>
      <c r="AC21" s="1">
        <f t="shared" si="12"/>
        <v>0.53469174265978781</v>
      </c>
      <c r="AD21" s="1">
        <f t="shared" si="12"/>
        <v>0.67825513068506793</v>
      </c>
      <c r="AE21" s="1">
        <f t="shared" si="12"/>
        <v>0.99999999999999978</v>
      </c>
      <c r="AF21" s="1">
        <f t="shared" si="12"/>
        <v>0.58558825053986807</v>
      </c>
    </row>
    <row r="22" spans="1:32" x14ac:dyDescent="0.25">
      <c r="A22" s="1">
        <v>13</v>
      </c>
      <c r="B22" s="3">
        <v>1.0512999999999999</v>
      </c>
      <c r="C22" s="3">
        <v>20.8</v>
      </c>
      <c r="D22" s="3">
        <v>32</v>
      </c>
      <c r="E22" s="3">
        <v>180.5</v>
      </c>
      <c r="F22" s="3">
        <v>69.5</v>
      </c>
      <c r="G22" s="3">
        <v>38.4</v>
      </c>
      <c r="H22" s="3">
        <v>102</v>
      </c>
      <c r="I22" s="3">
        <v>91.6</v>
      </c>
      <c r="J22" s="3">
        <v>103.9</v>
      </c>
      <c r="K22" s="3">
        <v>63.4</v>
      </c>
      <c r="L22" s="3">
        <v>38.299999999999997</v>
      </c>
      <c r="M22" s="3">
        <v>21.5</v>
      </c>
      <c r="N22" s="3">
        <v>32.5</v>
      </c>
      <c r="O22" s="3">
        <v>28.6</v>
      </c>
      <c r="P22" s="3">
        <v>17.7</v>
      </c>
      <c r="R22" s="4" t="s">
        <v>31</v>
      </c>
      <c r="S22" s="1">
        <f>CORREL($P10:$P261,C10:C261)</f>
        <v>0.34655882083156175</v>
      </c>
      <c r="T22" s="1">
        <f t="shared" ref="T22:AF22" si="13">CORREL($P10:$P261,D10:D261)</f>
        <v>0.21353061527457076</v>
      </c>
      <c r="U22" s="1">
        <f t="shared" si="13"/>
        <v>0.7297748935252979</v>
      </c>
      <c r="V22" s="1">
        <f t="shared" si="13"/>
        <v>0.3977795977183462</v>
      </c>
      <c r="W22" s="1">
        <f t="shared" si="13"/>
        <v>0.74482639917882887</v>
      </c>
      <c r="X22" s="1">
        <f t="shared" si="13"/>
        <v>0.66016232297702448</v>
      </c>
      <c r="Y22" s="1">
        <f t="shared" si="13"/>
        <v>0.61983242797397586</v>
      </c>
      <c r="Z22" s="1">
        <f t="shared" si="13"/>
        <v>0.63008954391930105</v>
      </c>
      <c r="AA22" s="1">
        <f t="shared" si="13"/>
        <v>0.55868478005465361</v>
      </c>
      <c r="AB22" s="1">
        <f t="shared" si="13"/>
        <v>0.66450728711060847</v>
      </c>
      <c r="AC22" s="1">
        <f t="shared" si="13"/>
        <v>0.68146120769276497</v>
      </c>
      <c r="AD22" s="1">
        <f t="shared" si="13"/>
        <v>0.6321264233196815</v>
      </c>
      <c r="AE22" s="1">
        <f t="shared" si="13"/>
        <v>0.58558825053986807</v>
      </c>
      <c r="AF22" s="1">
        <f t="shared" si="13"/>
        <v>1</v>
      </c>
    </row>
    <row r="23" spans="1:32" x14ac:dyDescent="0.25">
      <c r="A23" s="1">
        <v>14</v>
      </c>
      <c r="B23" s="3">
        <v>1.0505</v>
      </c>
      <c r="C23" s="3">
        <v>21.2</v>
      </c>
      <c r="D23" s="3">
        <v>30</v>
      </c>
      <c r="E23" s="3">
        <v>205.25</v>
      </c>
      <c r="F23" s="3">
        <v>71.25</v>
      </c>
      <c r="G23" s="3">
        <v>39.4</v>
      </c>
      <c r="H23" s="3">
        <v>104.1</v>
      </c>
      <c r="I23" s="3">
        <v>101.8</v>
      </c>
      <c r="J23" s="3">
        <v>108.6</v>
      </c>
      <c r="K23" s="3">
        <v>66</v>
      </c>
      <c r="L23" s="3">
        <v>41.5</v>
      </c>
      <c r="M23" s="3">
        <v>23.7</v>
      </c>
      <c r="N23" s="3">
        <v>36.9</v>
      </c>
      <c r="O23" s="3">
        <v>31.6</v>
      </c>
      <c r="P23" s="3">
        <v>18.8</v>
      </c>
      <c r="R23" s="2"/>
    </row>
    <row r="24" spans="1:32" x14ac:dyDescent="0.25">
      <c r="A24" s="1">
        <v>15</v>
      </c>
      <c r="B24" s="3">
        <v>1.0484</v>
      </c>
      <c r="C24" s="3">
        <v>22.1</v>
      </c>
      <c r="D24" s="3">
        <v>35</v>
      </c>
      <c r="E24" s="3">
        <v>187.75</v>
      </c>
      <c r="F24" s="3">
        <v>69.5</v>
      </c>
      <c r="G24" s="3">
        <v>40.5</v>
      </c>
      <c r="H24" s="3">
        <v>101.3</v>
      </c>
      <c r="I24" s="3">
        <v>96.4</v>
      </c>
      <c r="J24" s="3">
        <v>100.1</v>
      </c>
      <c r="K24" s="3">
        <v>69</v>
      </c>
      <c r="L24" s="3">
        <v>39</v>
      </c>
      <c r="M24" s="3">
        <v>23.1</v>
      </c>
      <c r="N24" s="3">
        <v>36.1</v>
      </c>
      <c r="O24" s="3">
        <v>30.5</v>
      </c>
      <c r="P24" s="3">
        <v>18.2</v>
      </c>
      <c r="R24" s="2"/>
    </row>
    <row r="25" spans="1:32" x14ac:dyDescent="0.25">
      <c r="A25" s="1">
        <v>16</v>
      </c>
      <c r="B25" s="3">
        <v>1.0511999999999999</v>
      </c>
      <c r="C25" s="3">
        <v>20.9</v>
      </c>
      <c r="D25" s="3">
        <v>35</v>
      </c>
      <c r="E25" s="3">
        <v>162.75</v>
      </c>
      <c r="F25" s="3">
        <v>66</v>
      </c>
      <c r="G25" s="3">
        <v>36.4</v>
      </c>
      <c r="H25" s="3">
        <v>99.1</v>
      </c>
      <c r="I25" s="3">
        <v>92.8</v>
      </c>
      <c r="J25" s="3">
        <v>99.2</v>
      </c>
      <c r="K25" s="3">
        <v>63.1</v>
      </c>
      <c r="L25" s="3">
        <v>38.700000000000003</v>
      </c>
      <c r="M25" s="3">
        <v>21.7</v>
      </c>
      <c r="N25" s="3">
        <v>31.1</v>
      </c>
      <c r="O25" s="3">
        <v>26.4</v>
      </c>
      <c r="P25" s="3">
        <v>16.899999999999999</v>
      </c>
    </row>
    <row r="26" spans="1:32" x14ac:dyDescent="0.25">
      <c r="A26" s="1">
        <v>17</v>
      </c>
      <c r="B26" s="3">
        <v>1.0333000000000001</v>
      </c>
      <c r="C26" s="3">
        <v>29</v>
      </c>
      <c r="D26" s="3">
        <v>34</v>
      </c>
      <c r="E26" s="3">
        <v>195.75</v>
      </c>
      <c r="F26" s="3">
        <v>71</v>
      </c>
      <c r="G26" s="3">
        <v>38.9</v>
      </c>
      <c r="H26" s="3">
        <v>101.9</v>
      </c>
      <c r="I26" s="3">
        <v>96.4</v>
      </c>
      <c r="J26" s="3">
        <v>105.2</v>
      </c>
      <c r="K26" s="3">
        <v>64.8</v>
      </c>
      <c r="L26" s="3">
        <v>40.799999999999997</v>
      </c>
      <c r="M26" s="3">
        <v>23.1</v>
      </c>
      <c r="N26" s="3">
        <v>36.200000000000003</v>
      </c>
      <c r="O26" s="3">
        <v>30.8</v>
      </c>
      <c r="P26" s="3">
        <v>17.3</v>
      </c>
    </row>
    <row r="27" spans="1:32" x14ac:dyDescent="0.25">
      <c r="A27" s="1">
        <v>18</v>
      </c>
      <c r="B27" s="3">
        <v>1.0468</v>
      </c>
      <c r="C27" s="3">
        <v>22.9</v>
      </c>
      <c r="D27" s="3">
        <v>32</v>
      </c>
      <c r="E27" s="3">
        <v>209.25</v>
      </c>
      <c r="F27" s="3">
        <v>71</v>
      </c>
      <c r="G27" s="3">
        <v>42.1</v>
      </c>
      <c r="H27" s="3">
        <v>107.6</v>
      </c>
      <c r="I27" s="3">
        <v>97.5</v>
      </c>
      <c r="J27" s="3">
        <v>107</v>
      </c>
      <c r="K27" s="3">
        <v>66.900000000000006</v>
      </c>
      <c r="L27" s="3">
        <v>40</v>
      </c>
      <c r="M27" s="3">
        <v>24.4</v>
      </c>
      <c r="N27" s="3">
        <v>38.200000000000003</v>
      </c>
      <c r="O27" s="3">
        <v>31.6</v>
      </c>
      <c r="P27" s="3">
        <v>19.3</v>
      </c>
    </row>
    <row r="28" spans="1:32" x14ac:dyDescent="0.25">
      <c r="A28" s="1">
        <v>19</v>
      </c>
      <c r="B28" s="3">
        <v>1.0622</v>
      </c>
      <c r="C28" s="3">
        <v>16</v>
      </c>
      <c r="D28" s="3">
        <v>28</v>
      </c>
      <c r="E28" s="3">
        <v>183.75</v>
      </c>
      <c r="F28" s="3">
        <v>67.75</v>
      </c>
      <c r="G28" s="3">
        <v>38</v>
      </c>
      <c r="H28" s="3">
        <v>106.8</v>
      </c>
      <c r="I28" s="3">
        <v>89.6</v>
      </c>
      <c r="J28" s="3">
        <v>102.4</v>
      </c>
      <c r="K28" s="3">
        <v>64.2</v>
      </c>
      <c r="L28" s="3">
        <v>38.700000000000003</v>
      </c>
      <c r="M28" s="3">
        <v>22.9</v>
      </c>
      <c r="N28" s="3">
        <v>37.200000000000003</v>
      </c>
      <c r="O28" s="3">
        <v>30.5</v>
      </c>
      <c r="P28" s="3">
        <v>18.5</v>
      </c>
    </row>
    <row r="29" spans="1:32" x14ac:dyDescent="0.25">
      <c r="A29" s="1">
        <v>20</v>
      </c>
      <c r="B29" s="3">
        <v>1.0609999999999999</v>
      </c>
      <c r="C29" s="3">
        <v>16.5</v>
      </c>
      <c r="D29" s="3">
        <v>33</v>
      </c>
      <c r="E29" s="3">
        <v>211.75</v>
      </c>
      <c r="F29" s="3">
        <v>73.5</v>
      </c>
      <c r="G29" s="3">
        <v>40</v>
      </c>
      <c r="H29" s="3">
        <v>106.2</v>
      </c>
      <c r="I29" s="3">
        <v>100.5</v>
      </c>
      <c r="J29" s="3">
        <v>109</v>
      </c>
      <c r="K29" s="3">
        <v>65.8</v>
      </c>
      <c r="L29" s="3">
        <v>40.6</v>
      </c>
      <c r="M29" s="3">
        <v>24</v>
      </c>
      <c r="N29" s="3">
        <v>37.1</v>
      </c>
      <c r="O29" s="3">
        <v>30.1</v>
      </c>
      <c r="P29" s="3">
        <v>18.2</v>
      </c>
    </row>
    <row r="30" spans="1:32" x14ac:dyDescent="0.25">
      <c r="A30" s="1">
        <v>21</v>
      </c>
      <c r="B30" s="3">
        <v>1.0550999999999999</v>
      </c>
      <c r="C30" s="3">
        <v>19.100000000000001</v>
      </c>
      <c r="D30" s="3">
        <v>28</v>
      </c>
      <c r="E30" s="3">
        <v>179</v>
      </c>
      <c r="F30" s="3">
        <v>68</v>
      </c>
      <c r="G30" s="3">
        <v>39.1</v>
      </c>
      <c r="H30" s="3">
        <v>103.3</v>
      </c>
      <c r="I30" s="3">
        <v>95.9</v>
      </c>
      <c r="J30" s="3">
        <v>104.9</v>
      </c>
      <c r="K30" s="3">
        <v>63.5</v>
      </c>
      <c r="L30" s="3">
        <v>38</v>
      </c>
      <c r="M30" s="3">
        <v>22.1</v>
      </c>
      <c r="N30" s="3">
        <v>32.5</v>
      </c>
      <c r="O30" s="3">
        <v>30.3</v>
      </c>
      <c r="P30" s="3">
        <v>18.399999999999999</v>
      </c>
    </row>
    <row r="31" spans="1:32" x14ac:dyDescent="0.25">
      <c r="A31" s="1">
        <v>22</v>
      </c>
      <c r="B31" s="3">
        <v>1.0640000000000001</v>
      </c>
      <c r="C31" s="3">
        <v>15.2</v>
      </c>
      <c r="D31" s="3">
        <v>28</v>
      </c>
      <c r="E31" s="3">
        <v>200.5</v>
      </c>
      <c r="F31" s="3">
        <v>69.75</v>
      </c>
      <c r="G31" s="3">
        <v>41.3</v>
      </c>
      <c r="H31" s="3">
        <v>111.4</v>
      </c>
      <c r="I31" s="3">
        <v>98.8</v>
      </c>
      <c r="J31" s="3">
        <v>104.8</v>
      </c>
      <c r="K31" s="3">
        <v>63.4</v>
      </c>
      <c r="L31" s="3">
        <v>40.6</v>
      </c>
      <c r="M31" s="3">
        <v>24.6</v>
      </c>
      <c r="N31" s="3">
        <v>33</v>
      </c>
      <c r="O31" s="3">
        <v>32.799999999999997</v>
      </c>
      <c r="P31" s="3">
        <v>19.899999999999999</v>
      </c>
    </row>
    <row r="32" spans="1:32" x14ac:dyDescent="0.25">
      <c r="A32" s="1">
        <v>23</v>
      </c>
      <c r="B32" s="3">
        <v>1.0630999999999999</v>
      </c>
      <c r="C32" s="3">
        <v>15.6</v>
      </c>
      <c r="D32" s="3">
        <v>31</v>
      </c>
      <c r="E32" s="3">
        <v>140.25</v>
      </c>
      <c r="F32" s="3">
        <v>68.25</v>
      </c>
      <c r="G32" s="3">
        <v>33.9</v>
      </c>
      <c r="H32" s="3">
        <v>86</v>
      </c>
      <c r="I32" s="3">
        <v>76.400000000000006</v>
      </c>
      <c r="J32" s="3">
        <v>94.6</v>
      </c>
      <c r="K32" s="3">
        <v>57.4</v>
      </c>
      <c r="L32" s="3">
        <v>35.299999999999997</v>
      </c>
      <c r="M32" s="3">
        <v>22.2</v>
      </c>
      <c r="N32" s="3">
        <v>27.9</v>
      </c>
      <c r="O32" s="3">
        <v>25.9</v>
      </c>
      <c r="P32" s="3">
        <v>16.7</v>
      </c>
    </row>
    <row r="33" spans="1:16" x14ac:dyDescent="0.25">
      <c r="A33" s="1">
        <v>24</v>
      </c>
      <c r="B33" s="3">
        <v>1.0584</v>
      </c>
      <c r="C33" s="3">
        <v>17.7</v>
      </c>
      <c r="D33" s="3">
        <v>32</v>
      </c>
      <c r="E33" s="3">
        <v>148.75</v>
      </c>
      <c r="F33" s="3">
        <v>70</v>
      </c>
      <c r="G33" s="3">
        <v>35.5</v>
      </c>
      <c r="H33" s="3">
        <v>86.7</v>
      </c>
      <c r="I33" s="3">
        <v>80</v>
      </c>
      <c r="J33" s="3">
        <v>93.4</v>
      </c>
      <c r="K33" s="3">
        <v>54.9</v>
      </c>
      <c r="L33" s="3">
        <v>36.200000000000003</v>
      </c>
      <c r="M33" s="3">
        <v>22.1</v>
      </c>
      <c r="N33" s="3">
        <v>29.8</v>
      </c>
      <c r="O33" s="3">
        <v>26.7</v>
      </c>
      <c r="P33" s="3">
        <v>17.100000000000001</v>
      </c>
    </row>
    <row r="34" spans="1:16" x14ac:dyDescent="0.25">
      <c r="A34" s="1">
        <v>25</v>
      </c>
      <c r="B34" s="3">
        <v>1.0668</v>
      </c>
      <c r="C34" s="3">
        <v>14</v>
      </c>
      <c r="D34" s="3">
        <v>28</v>
      </c>
      <c r="E34" s="3">
        <v>151.25</v>
      </c>
      <c r="F34" s="3">
        <v>67.75</v>
      </c>
      <c r="G34" s="3">
        <v>34.5</v>
      </c>
      <c r="H34" s="3">
        <v>90.2</v>
      </c>
      <c r="I34" s="3">
        <v>76.3</v>
      </c>
      <c r="J34" s="3">
        <v>95.8</v>
      </c>
      <c r="K34" s="3">
        <v>58.4</v>
      </c>
      <c r="L34" s="3">
        <v>35.5</v>
      </c>
      <c r="M34" s="3">
        <v>22.9</v>
      </c>
      <c r="N34" s="3">
        <v>31.1</v>
      </c>
      <c r="O34" s="3">
        <v>28</v>
      </c>
      <c r="P34" s="3">
        <v>17.600000000000001</v>
      </c>
    </row>
    <row r="35" spans="1:16" x14ac:dyDescent="0.25">
      <c r="A35" s="1">
        <v>26</v>
      </c>
      <c r="B35" s="3">
        <v>1.0911</v>
      </c>
      <c r="C35" s="3">
        <v>3.7</v>
      </c>
      <c r="D35" s="3">
        <v>27</v>
      </c>
      <c r="E35" s="3">
        <v>159.25</v>
      </c>
      <c r="F35" s="3">
        <v>71.5</v>
      </c>
      <c r="G35" s="3">
        <v>35.700000000000003</v>
      </c>
      <c r="H35" s="3">
        <v>89.6</v>
      </c>
      <c r="I35" s="3">
        <v>79.7</v>
      </c>
      <c r="J35" s="3">
        <v>96.5</v>
      </c>
      <c r="K35" s="3">
        <v>55</v>
      </c>
      <c r="L35" s="3">
        <v>36.700000000000003</v>
      </c>
      <c r="M35" s="3">
        <v>22.5</v>
      </c>
      <c r="N35" s="3">
        <v>29.9</v>
      </c>
      <c r="O35" s="3">
        <v>28.2</v>
      </c>
      <c r="P35" s="3">
        <v>17.7</v>
      </c>
    </row>
    <row r="36" spans="1:16" x14ac:dyDescent="0.25">
      <c r="A36" s="1">
        <v>27</v>
      </c>
      <c r="B36" s="3">
        <v>1.0810999999999999</v>
      </c>
      <c r="C36" s="3">
        <v>7.9</v>
      </c>
      <c r="D36" s="3">
        <v>34</v>
      </c>
      <c r="E36" s="3">
        <v>131.5</v>
      </c>
      <c r="F36" s="3">
        <v>67.5</v>
      </c>
      <c r="G36" s="3">
        <v>36.200000000000003</v>
      </c>
      <c r="H36" s="3">
        <v>88.6</v>
      </c>
      <c r="I36" s="3">
        <v>74.599999999999994</v>
      </c>
      <c r="J36" s="3">
        <v>85.3</v>
      </c>
      <c r="K36" s="3">
        <v>51.7</v>
      </c>
      <c r="L36" s="3">
        <v>34.700000000000003</v>
      </c>
      <c r="M36" s="3">
        <v>21.4</v>
      </c>
      <c r="N36" s="3">
        <v>28.7</v>
      </c>
      <c r="O36" s="3">
        <v>27</v>
      </c>
      <c r="P36" s="3">
        <v>16.5</v>
      </c>
    </row>
    <row r="37" spans="1:16" x14ac:dyDescent="0.25">
      <c r="A37" s="1">
        <v>28</v>
      </c>
      <c r="B37" s="3">
        <v>1.0468</v>
      </c>
      <c r="C37" s="3">
        <v>22.9</v>
      </c>
      <c r="D37" s="3">
        <v>31</v>
      </c>
      <c r="E37" s="3">
        <v>148</v>
      </c>
      <c r="F37" s="3">
        <v>67.5</v>
      </c>
      <c r="G37" s="3">
        <v>38.799999999999997</v>
      </c>
      <c r="H37" s="3">
        <v>97.4</v>
      </c>
      <c r="I37" s="3">
        <v>88.7</v>
      </c>
      <c r="J37" s="3">
        <v>94.7</v>
      </c>
      <c r="K37" s="3">
        <v>57.5</v>
      </c>
      <c r="L37" s="3">
        <v>36</v>
      </c>
      <c r="M37" s="3">
        <v>21</v>
      </c>
      <c r="N37" s="3">
        <v>29.2</v>
      </c>
      <c r="O37" s="3">
        <v>26.6</v>
      </c>
      <c r="P37" s="3">
        <v>17</v>
      </c>
    </row>
    <row r="38" spans="1:16" x14ac:dyDescent="0.25">
      <c r="A38" s="1">
        <v>29</v>
      </c>
      <c r="B38" s="3">
        <v>1.091</v>
      </c>
      <c r="C38" s="3">
        <v>3.7</v>
      </c>
      <c r="D38" s="3">
        <v>27</v>
      </c>
      <c r="E38" s="3">
        <v>133.25</v>
      </c>
      <c r="F38" s="3">
        <v>64.75</v>
      </c>
      <c r="G38" s="3">
        <v>36.4</v>
      </c>
      <c r="H38" s="3">
        <v>93.5</v>
      </c>
      <c r="I38" s="3">
        <v>73.900000000000006</v>
      </c>
      <c r="J38" s="3">
        <v>88.5</v>
      </c>
      <c r="K38" s="3">
        <v>50.1</v>
      </c>
      <c r="L38" s="3">
        <v>34.5</v>
      </c>
      <c r="M38" s="3">
        <v>21.3</v>
      </c>
      <c r="N38" s="3">
        <v>30.5</v>
      </c>
      <c r="O38" s="3">
        <v>27.9</v>
      </c>
      <c r="P38" s="3">
        <v>17.2</v>
      </c>
    </row>
    <row r="39" spans="1:16" x14ac:dyDescent="0.25">
      <c r="A39" s="1">
        <v>30</v>
      </c>
      <c r="B39" s="3">
        <v>1.079</v>
      </c>
      <c r="C39" s="3">
        <v>8.8000000000000007</v>
      </c>
      <c r="D39" s="3">
        <v>29</v>
      </c>
      <c r="E39" s="3">
        <v>160.75</v>
      </c>
      <c r="F39" s="3">
        <v>69</v>
      </c>
      <c r="G39" s="3">
        <v>36.700000000000003</v>
      </c>
      <c r="H39" s="3">
        <v>97.4</v>
      </c>
      <c r="I39" s="3">
        <v>83.5</v>
      </c>
      <c r="J39" s="3">
        <v>98.7</v>
      </c>
      <c r="K39" s="3">
        <v>58.9</v>
      </c>
      <c r="L39" s="3">
        <v>35.299999999999997</v>
      </c>
      <c r="M39" s="3">
        <v>22.6</v>
      </c>
      <c r="N39" s="3">
        <v>30.1</v>
      </c>
      <c r="O39" s="3">
        <v>26.7</v>
      </c>
      <c r="P39" s="3">
        <v>17.600000000000001</v>
      </c>
    </row>
    <row r="40" spans="1:16" x14ac:dyDescent="0.25">
      <c r="A40" s="1">
        <v>31</v>
      </c>
      <c r="B40" s="3">
        <v>1.0716000000000001</v>
      </c>
      <c r="C40" s="3">
        <v>11.9</v>
      </c>
      <c r="D40" s="3">
        <v>32</v>
      </c>
      <c r="E40" s="3">
        <v>182</v>
      </c>
      <c r="F40" s="3">
        <v>73.75</v>
      </c>
      <c r="G40" s="3">
        <v>38.700000000000003</v>
      </c>
      <c r="H40" s="3">
        <v>100.5</v>
      </c>
      <c r="I40" s="3">
        <v>88.7</v>
      </c>
      <c r="J40" s="3">
        <v>99.8</v>
      </c>
      <c r="K40" s="3">
        <v>57.5</v>
      </c>
      <c r="L40" s="3">
        <v>38.700000000000003</v>
      </c>
      <c r="M40" s="3">
        <v>23.9</v>
      </c>
      <c r="N40" s="3">
        <v>32.5</v>
      </c>
      <c r="O40" s="3">
        <v>27.7</v>
      </c>
      <c r="P40" s="3">
        <v>18.399999999999999</v>
      </c>
    </row>
    <row r="41" spans="1:16" x14ac:dyDescent="0.25">
      <c r="A41" s="1">
        <v>32</v>
      </c>
      <c r="B41" s="3">
        <v>1.0862000000000001</v>
      </c>
      <c r="C41" s="3">
        <v>5.7</v>
      </c>
      <c r="D41" s="3">
        <v>29</v>
      </c>
      <c r="E41" s="3">
        <v>160.25</v>
      </c>
      <c r="F41" s="3">
        <v>71.25</v>
      </c>
      <c r="G41" s="3">
        <v>37.299999999999997</v>
      </c>
      <c r="H41" s="3">
        <v>93.5</v>
      </c>
      <c r="I41" s="3">
        <v>84.5</v>
      </c>
      <c r="J41" s="3">
        <v>100.6</v>
      </c>
      <c r="K41" s="3">
        <v>58.5</v>
      </c>
      <c r="L41" s="3">
        <v>38.799999999999997</v>
      </c>
      <c r="M41" s="3">
        <v>21.5</v>
      </c>
      <c r="N41" s="3">
        <v>30.1</v>
      </c>
      <c r="O41" s="3">
        <v>26.4</v>
      </c>
      <c r="P41" s="3">
        <v>17.899999999999999</v>
      </c>
    </row>
    <row r="42" spans="1:16" x14ac:dyDescent="0.25">
      <c r="A42" s="1">
        <v>33</v>
      </c>
      <c r="B42" s="3">
        <v>1.0719000000000001</v>
      </c>
      <c r="C42" s="3">
        <v>11.8</v>
      </c>
      <c r="D42" s="3">
        <v>27</v>
      </c>
      <c r="E42" s="3">
        <v>168</v>
      </c>
      <c r="F42" s="3">
        <v>71.25</v>
      </c>
      <c r="G42" s="3">
        <v>38.1</v>
      </c>
      <c r="H42" s="3">
        <v>93</v>
      </c>
      <c r="I42" s="3">
        <v>79.099999999999994</v>
      </c>
      <c r="J42" s="3">
        <v>94.5</v>
      </c>
      <c r="K42" s="3">
        <v>57.3</v>
      </c>
      <c r="L42" s="3">
        <v>36.200000000000003</v>
      </c>
      <c r="M42" s="3">
        <v>24.5</v>
      </c>
      <c r="N42" s="3">
        <v>29</v>
      </c>
      <c r="O42" s="3">
        <v>30</v>
      </c>
      <c r="P42" s="3">
        <v>18.8</v>
      </c>
    </row>
    <row r="43" spans="1:16" x14ac:dyDescent="0.25">
      <c r="A43" s="1">
        <v>34</v>
      </c>
      <c r="B43" s="3">
        <v>1.0502</v>
      </c>
      <c r="C43" s="3">
        <v>21.3</v>
      </c>
      <c r="D43" s="3">
        <v>41</v>
      </c>
      <c r="E43" s="3">
        <v>218.5</v>
      </c>
      <c r="F43" s="3">
        <v>71</v>
      </c>
      <c r="G43" s="3">
        <v>39.799999999999997</v>
      </c>
      <c r="H43" s="3">
        <v>111.7</v>
      </c>
      <c r="I43" s="3">
        <v>100.5</v>
      </c>
      <c r="J43" s="3">
        <v>108.3</v>
      </c>
      <c r="K43" s="3">
        <v>67.099999999999994</v>
      </c>
      <c r="L43" s="3">
        <v>44.2</v>
      </c>
      <c r="M43" s="3">
        <v>25.2</v>
      </c>
      <c r="N43" s="3">
        <v>37.5</v>
      </c>
      <c r="O43" s="3">
        <v>31.5</v>
      </c>
      <c r="P43" s="3">
        <v>18.7</v>
      </c>
    </row>
    <row r="44" spans="1:16" x14ac:dyDescent="0.25">
      <c r="A44" s="1">
        <v>35</v>
      </c>
      <c r="B44" s="3">
        <v>1.0263</v>
      </c>
      <c r="C44" s="3">
        <v>32.299999999999997</v>
      </c>
      <c r="D44" s="3">
        <v>41</v>
      </c>
      <c r="E44" s="3">
        <v>247.25</v>
      </c>
      <c r="F44" s="3">
        <v>73.5</v>
      </c>
      <c r="G44" s="3">
        <v>42.1</v>
      </c>
      <c r="H44" s="3">
        <v>117</v>
      </c>
      <c r="I44" s="3">
        <v>115.6</v>
      </c>
      <c r="J44" s="3">
        <v>116.1</v>
      </c>
      <c r="K44" s="3">
        <v>71.2</v>
      </c>
      <c r="L44" s="3">
        <v>43.3</v>
      </c>
      <c r="M44" s="3">
        <v>26.3</v>
      </c>
      <c r="N44" s="3">
        <v>37.299999999999997</v>
      </c>
      <c r="O44" s="3">
        <v>31.7</v>
      </c>
      <c r="P44" s="3">
        <v>19.7</v>
      </c>
    </row>
    <row r="45" spans="1:16" x14ac:dyDescent="0.25">
      <c r="A45" s="1">
        <v>36</v>
      </c>
      <c r="B45" s="3">
        <v>1.0101</v>
      </c>
      <c r="C45" s="3">
        <v>40.1</v>
      </c>
      <c r="D45" s="3">
        <v>49</v>
      </c>
      <c r="E45" s="3">
        <v>191.75</v>
      </c>
      <c r="F45" s="3">
        <v>65</v>
      </c>
      <c r="G45" s="3">
        <v>38.4</v>
      </c>
      <c r="H45" s="3">
        <v>118.5</v>
      </c>
      <c r="I45" s="3">
        <v>113.1</v>
      </c>
      <c r="J45" s="3">
        <v>113.8</v>
      </c>
      <c r="K45" s="3">
        <v>61.9</v>
      </c>
      <c r="L45" s="3">
        <v>38.299999999999997</v>
      </c>
      <c r="M45" s="3">
        <v>21.9</v>
      </c>
      <c r="N45" s="3">
        <v>32</v>
      </c>
      <c r="O45" s="3">
        <v>29.8</v>
      </c>
      <c r="P45" s="3">
        <v>17</v>
      </c>
    </row>
    <row r="46" spans="1:16" x14ac:dyDescent="0.25">
      <c r="A46" s="1">
        <v>37</v>
      </c>
      <c r="B46" s="3">
        <v>1.0438000000000001</v>
      </c>
      <c r="C46" s="3">
        <v>24.2</v>
      </c>
      <c r="D46" s="3">
        <v>40</v>
      </c>
      <c r="E46" s="3">
        <v>202.25</v>
      </c>
      <c r="F46" s="3">
        <v>70</v>
      </c>
      <c r="G46" s="3">
        <v>38.5</v>
      </c>
      <c r="H46" s="3">
        <v>106.5</v>
      </c>
      <c r="I46" s="3">
        <v>100.9</v>
      </c>
      <c r="J46" s="3">
        <v>106.2</v>
      </c>
      <c r="K46" s="3">
        <v>63.5</v>
      </c>
      <c r="L46" s="3">
        <v>39.9</v>
      </c>
      <c r="M46" s="3">
        <v>22.6</v>
      </c>
      <c r="N46" s="3">
        <v>35.1</v>
      </c>
      <c r="O46" s="3">
        <v>30.6</v>
      </c>
      <c r="P46" s="3">
        <v>19</v>
      </c>
    </row>
    <row r="47" spans="1:16" x14ac:dyDescent="0.25">
      <c r="A47" s="1">
        <v>38</v>
      </c>
      <c r="B47" s="3">
        <v>1.0346</v>
      </c>
      <c r="C47" s="3">
        <v>28.4</v>
      </c>
      <c r="D47" s="3">
        <v>50</v>
      </c>
      <c r="E47" s="3">
        <v>196.75</v>
      </c>
      <c r="F47" s="3">
        <v>68.25</v>
      </c>
      <c r="G47" s="3">
        <v>42.1</v>
      </c>
      <c r="H47" s="3">
        <v>105.6</v>
      </c>
      <c r="I47" s="3">
        <v>98.8</v>
      </c>
      <c r="J47" s="3">
        <v>104.8</v>
      </c>
      <c r="K47" s="3">
        <v>66</v>
      </c>
      <c r="L47" s="3">
        <v>41.5</v>
      </c>
      <c r="M47" s="3">
        <v>24.7</v>
      </c>
      <c r="N47" s="3">
        <v>33.200000000000003</v>
      </c>
      <c r="O47" s="3">
        <v>30.5</v>
      </c>
      <c r="P47" s="3">
        <v>19.399999999999999</v>
      </c>
    </row>
    <row r="48" spans="1:16" x14ac:dyDescent="0.25">
      <c r="A48" s="1">
        <v>39</v>
      </c>
      <c r="B48" s="3">
        <v>1.0202</v>
      </c>
      <c r="C48" s="3">
        <v>35.200000000000003</v>
      </c>
      <c r="D48" s="3">
        <v>46</v>
      </c>
      <c r="E48" s="3">
        <v>363.15</v>
      </c>
      <c r="F48" s="3">
        <v>72.25</v>
      </c>
      <c r="G48" s="3">
        <v>51.2</v>
      </c>
      <c r="H48" s="3">
        <v>136.19999999999999</v>
      </c>
      <c r="I48" s="3">
        <v>148.1</v>
      </c>
      <c r="J48" s="3">
        <v>147.69999999999999</v>
      </c>
      <c r="K48" s="3">
        <v>87.3</v>
      </c>
      <c r="L48" s="3">
        <v>49.1</v>
      </c>
      <c r="M48" s="3">
        <v>29.6</v>
      </c>
      <c r="N48" s="3">
        <v>45</v>
      </c>
      <c r="O48" s="3">
        <v>29</v>
      </c>
      <c r="P48" s="3">
        <v>21.4</v>
      </c>
    </row>
    <row r="49" spans="1:16" x14ac:dyDescent="0.25">
      <c r="A49" s="1">
        <v>40</v>
      </c>
      <c r="B49" s="3">
        <v>1.0258</v>
      </c>
      <c r="C49" s="3">
        <v>32.6</v>
      </c>
      <c r="D49" s="3">
        <v>50</v>
      </c>
      <c r="E49" s="3">
        <v>203</v>
      </c>
      <c r="F49" s="3">
        <v>67</v>
      </c>
      <c r="G49" s="3">
        <v>40.200000000000003</v>
      </c>
      <c r="H49" s="3">
        <v>114.8</v>
      </c>
      <c r="I49" s="3">
        <v>108.1</v>
      </c>
      <c r="J49" s="3">
        <v>102.5</v>
      </c>
      <c r="K49" s="3">
        <v>61.3</v>
      </c>
      <c r="L49" s="3">
        <v>41.1</v>
      </c>
      <c r="M49" s="3">
        <v>24.7</v>
      </c>
      <c r="N49" s="3">
        <v>34.1</v>
      </c>
      <c r="O49" s="3">
        <v>31</v>
      </c>
      <c r="P49" s="3">
        <v>18.3</v>
      </c>
    </row>
    <row r="50" spans="1:16" x14ac:dyDescent="0.25">
      <c r="A50" s="1">
        <v>41</v>
      </c>
      <c r="B50" s="3">
        <v>1.0217000000000001</v>
      </c>
      <c r="C50" s="3">
        <v>34.5</v>
      </c>
      <c r="D50" s="3">
        <v>45</v>
      </c>
      <c r="E50" s="3">
        <v>262.75</v>
      </c>
      <c r="F50" s="3">
        <v>68.75</v>
      </c>
      <c r="G50" s="3">
        <v>43.2</v>
      </c>
      <c r="H50" s="3">
        <v>128.30000000000001</v>
      </c>
      <c r="I50" s="3">
        <v>126.2</v>
      </c>
      <c r="J50" s="3">
        <v>125.6</v>
      </c>
      <c r="K50" s="3">
        <v>72.5</v>
      </c>
      <c r="L50" s="3">
        <v>39.6</v>
      </c>
      <c r="M50" s="3">
        <v>26.6</v>
      </c>
      <c r="N50" s="3">
        <v>36.4</v>
      </c>
      <c r="O50" s="3">
        <v>32.700000000000003</v>
      </c>
      <c r="P50" s="3">
        <v>21.4</v>
      </c>
    </row>
    <row r="51" spans="1:16" x14ac:dyDescent="0.25">
      <c r="A51" s="1">
        <v>42</v>
      </c>
      <c r="B51" s="3">
        <v>1.0249999999999999</v>
      </c>
      <c r="C51" s="3">
        <v>32.9</v>
      </c>
      <c r="D51" s="3">
        <v>44</v>
      </c>
      <c r="E51" s="3">
        <v>205</v>
      </c>
      <c r="F51" s="3">
        <v>69.5</v>
      </c>
      <c r="G51" s="3">
        <v>36.6</v>
      </c>
      <c r="H51" s="3">
        <v>106</v>
      </c>
      <c r="I51" s="3">
        <v>104.3</v>
      </c>
      <c r="J51" s="3">
        <v>115.5</v>
      </c>
      <c r="K51" s="3">
        <v>70.599999999999994</v>
      </c>
      <c r="L51" s="3">
        <v>42.5</v>
      </c>
      <c r="M51" s="3">
        <v>23.7</v>
      </c>
      <c r="N51" s="3">
        <v>33.6</v>
      </c>
      <c r="O51" s="3">
        <v>28.7</v>
      </c>
      <c r="P51" s="3">
        <v>17.399999999999999</v>
      </c>
    </row>
    <row r="52" spans="1:16" x14ac:dyDescent="0.25">
      <c r="A52" s="1">
        <v>43</v>
      </c>
      <c r="B52" s="3">
        <v>1.0279</v>
      </c>
      <c r="C52" s="3">
        <v>31.6</v>
      </c>
      <c r="D52" s="3">
        <v>48</v>
      </c>
      <c r="E52" s="3">
        <v>217</v>
      </c>
      <c r="F52" s="3">
        <v>70</v>
      </c>
      <c r="G52" s="3">
        <v>37.299999999999997</v>
      </c>
      <c r="H52" s="3">
        <v>113.3</v>
      </c>
      <c r="I52" s="3">
        <v>111.2</v>
      </c>
      <c r="J52" s="3">
        <v>114.1</v>
      </c>
      <c r="K52" s="3">
        <v>67.7</v>
      </c>
      <c r="L52" s="3">
        <v>40.9</v>
      </c>
      <c r="M52" s="3">
        <v>25</v>
      </c>
      <c r="N52" s="3">
        <v>36.700000000000003</v>
      </c>
      <c r="O52" s="3">
        <v>29.8</v>
      </c>
      <c r="P52" s="3">
        <v>18.399999999999999</v>
      </c>
    </row>
    <row r="53" spans="1:16" x14ac:dyDescent="0.25">
      <c r="A53" s="1">
        <v>44</v>
      </c>
      <c r="B53" s="3">
        <v>1.0268999999999999</v>
      </c>
      <c r="C53" s="3">
        <v>32</v>
      </c>
      <c r="D53" s="3">
        <v>41</v>
      </c>
      <c r="E53" s="3">
        <v>212</v>
      </c>
      <c r="F53" s="3">
        <v>71.5</v>
      </c>
      <c r="G53" s="3">
        <v>41.5</v>
      </c>
      <c r="H53" s="3">
        <v>106.6</v>
      </c>
      <c r="I53" s="3">
        <v>104.3</v>
      </c>
      <c r="J53" s="3">
        <v>106</v>
      </c>
      <c r="K53" s="3">
        <v>65</v>
      </c>
      <c r="L53" s="3">
        <v>40.200000000000003</v>
      </c>
      <c r="M53" s="3">
        <v>23</v>
      </c>
      <c r="N53" s="3">
        <v>35.799999999999997</v>
      </c>
      <c r="O53" s="3">
        <v>31.5</v>
      </c>
      <c r="P53" s="3">
        <v>18.8</v>
      </c>
    </row>
    <row r="54" spans="1:16" x14ac:dyDescent="0.25">
      <c r="A54" s="1">
        <v>45</v>
      </c>
      <c r="B54" s="3">
        <v>1.0813999999999999</v>
      </c>
      <c r="C54" s="3">
        <v>7.7</v>
      </c>
      <c r="D54" s="3">
        <v>39</v>
      </c>
      <c r="E54" s="3">
        <v>125.25</v>
      </c>
      <c r="F54" s="3">
        <v>68</v>
      </c>
      <c r="G54" s="3">
        <v>31.5</v>
      </c>
      <c r="H54" s="3">
        <v>85.1</v>
      </c>
      <c r="I54" s="3">
        <v>76</v>
      </c>
      <c r="J54" s="3">
        <v>88.2</v>
      </c>
      <c r="K54" s="3">
        <v>50</v>
      </c>
      <c r="L54" s="3">
        <v>34.700000000000003</v>
      </c>
      <c r="M54" s="3">
        <v>21</v>
      </c>
      <c r="N54" s="3">
        <v>26.1</v>
      </c>
      <c r="O54" s="3">
        <v>23.1</v>
      </c>
      <c r="P54" s="3">
        <v>16.100000000000001</v>
      </c>
    </row>
    <row r="55" spans="1:16" x14ac:dyDescent="0.25">
      <c r="A55" s="1">
        <v>46</v>
      </c>
      <c r="B55" s="3">
        <v>1.0669999999999999</v>
      </c>
      <c r="C55" s="3">
        <v>13.9</v>
      </c>
      <c r="D55" s="3">
        <v>43</v>
      </c>
      <c r="E55" s="3">
        <v>164.25</v>
      </c>
      <c r="F55" s="3">
        <v>73.25</v>
      </c>
      <c r="G55" s="3">
        <v>35.700000000000003</v>
      </c>
      <c r="H55" s="3">
        <v>96.6</v>
      </c>
      <c r="I55" s="3">
        <v>81.5</v>
      </c>
      <c r="J55" s="3">
        <v>97.2</v>
      </c>
      <c r="K55" s="3">
        <v>58.4</v>
      </c>
      <c r="L55" s="3">
        <v>38.200000000000003</v>
      </c>
      <c r="M55" s="3">
        <v>23.4</v>
      </c>
      <c r="N55" s="3">
        <v>29.7</v>
      </c>
      <c r="O55" s="3">
        <v>27.4</v>
      </c>
      <c r="P55" s="3">
        <v>18.3</v>
      </c>
    </row>
    <row r="56" spans="1:16" x14ac:dyDescent="0.25">
      <c r="A56" s="1">
        <v>47</v>
      </c>
      <c r="B56" s="3">
        <v>1.0742</v>
      </c>
      <c r="C56" s="3">
        <v>10.8</v>
      </c>
      <c r="D56" s="3">
        <v>40</v>
      </c>
      <c r="E56" s="3">
        <v>133.5</v>
      </c>
      <c r="F56" s="3">
        <v>67.5</v>
      </c>
      <c r="G56" s="3">
        <v>33.6</v>
      </c>
      <c r="H56" s="3">
        <v>88.2</v>
      </c>
      <c r="I56" s="3">
        <v>73.7</v>
      </c>
      <c r="J56" s="3">
        <v>88.5</v>
      </c>
      <c r="K56" s="3">
        <v>53.3</v>
      </c>
      <c r="L56" s="3">
        <v>34.5</v>
      </c>
      <c r="M56" s="3">
        <v>22.5</v>
      </c>
      <c r="N56" s="3">
        <v>27.9</v>
      </c>
      <c r="O56" s="3">
        <v>26.2</v>
      </c>
      <c r="P56" s="3">
        <v>17.3</v>
      </c>
    </row>
    <row r="57" spans="1:16" x14ac:dyDescent="0.25">
      <c r="A57" s="1">
        <v>48</v>
      </c>
      <c r="B57" s="3">
        <v>1.0665</v>
      </c>
      <c r="C57" s="3">
        <v>5.6</v>
      </c>
      <c r="D57" s="3">
        <v>39</v>
      </c>
      <c r="E57" s="3">
        <v>148.5</v>
      </c>
      <c r="F57" s="3">
        <v>71.25</v>
      </c>
      <c r="G57" s="3">
        <v>34.6</v>
      </c>
      <c r="H57" s="3">
        <v>89.8</v>
      </c>
      <c r="I57" s="3">
        <v>79.5</v>
      </c>
      <c r="J57" s="3">
        <v>92.7</v>
      </c>
      <c r="K57" s="3">
        <v>52.7</v>
      </c>
      <c r="L57" s="3">
        <v>37.5</v>
      </c>
      <c r="M57" s="3">
        <v>21.9</v>
      </c>
      <c r="N57" s="3">
        <v>28.8</v>
      </c>
      <c r="O57" s="3">
        <v>26.8</v>
      </c>
      <c r="P57" s="3">
        <v>17.899999999999999</v>
      </c>
    </row>
    <row r="58" spans="1:16" x14ac:dyDescent="0.25">
      <c r="A58" s="1">
        <v>49</v>
      </c>
      <c r="B58" s="3">
        <v>1.0678000000000001</v>
      </c>
      <c r="C58" s="3">
        <v>13.6</v>
      </c>
      <c r="D58" s="3">
        <v>45</v>
      </c>
      <c r="E58" s="3">
        <v>135.75</v>
      </c>
      <c r="F58" s="3">
        <v>68.5</v>
      </c>
      <c r="G58" s="3">
        <v>32.799999999999997</v>
      </c>
      <c r="H58" s="3">
        <v>92.3</v>
      </c>
      <c r="I58" s="3">
        <v>83.4</v>
      </c>
      <c r="J58" s="3">
        <v>90.4</v>
      </c>
      <c r="K58" s="3">
        <v>52</v>
      </c>
      <c r="L58" s="3">
        <v>35.799999999999997</v>
      </c>
      <c r="M58" s="3">
        <v>20.6</v>
      </c>
      <c r="N58" s="3">
        <v>28.8</v>
      </c>
      <c r="O58" s="3">
        <v>25.5</v>
      </c>
      <c r="P58" s="3">
        <v>16.3</v>
      </c>
    </row>
    <row r="59" spans="1:16" x14ac:dyDescent="0.25">
      <c r="A59" s="1">
        <v>50</v>
      </c>
      <c r="B59" s="3">
        <v>1.0903</v>
      </c>
      <c r="C59" s="3">
        <v>4</v>
      </c>
      <c r="D59" s="3">
        <v>47</v>
      </c>
      <c r="E59" s="3">
        <v>127.5</v>
      </c>
      <c r="F59" s="3">
        <v>66.75</v>
      </c>
      <c r="G59" s="3">
        <v>34</v>
      </c>
      <c r="H59" s="3">
        <v>83.4</v>
      </c>
      <c r="I59" s="3">
        <v>70.400000000000006</v>
      </c>
      <c r="J59" s="3">
        <v>87.2</v>
      </c>
      <c r="K59" s="3">
        <v>50.6</v>
      </c>
      <c r="L59" s="3">
        <v>34.4</v>
      </c>
      <c r="M59" s="3">
        <v>21.9</v>
      </c>
      <c r="N59" s="3">
        <v>26.8</v>
      </c>
      <c r="O59" s="3">
        <v>25.8</v>
      </c>
      <c r="P59" s="3">
        <v>16.8</v>
      </c>
    </row>
    <row r="60" spans="1:16" x14ac:dyDescent="0.25">
      <c r="A60" s="1">
        <v>51</v>
      </c>
      <c r="B60" s="3">
        <v>1.0755999999999999</v>
      </c>
      <c r="C60" s="3">
        <v>10.199999999999999</v>
      </c>
      <c r="D60" s="3">
        <v>47</v>
      </c>
      <c r="E60" s="3">
        <v>158.25</v>
      </c>
      <c r="F60" s="3">
        <v>72.25</v>
      </c>
      <c r="G60" s="3">
        <v>34.9</v>
      </c>
      <c r="H60" s="3">
        <v>90.2</v>
      </c>
      <c r="I60" s="3">
        <v>86.7</v>
      </c>
      <c r="J60" s="3">
        <v>98.3</v>
      </c>
      <c r="K60" s="3">
        <v>52.6</v>
      </c>
      <c r="L60" s="3">
        <v>37.200000000000003</v>
      </c>
      <c r="M60" s="3">
        <v>22.4</v>
      </c>
      <c r="N60" s="3">
        <v>26</v>
      </c>
      <c r="O60" s="3">
        <v>25.8</v>
      </c>
      <c r="P60" s="3">
        <v>17.3</v>
      </c>
    </row>
    <row r="61" spans="1:16" x14ac:dyDescent="0.25">
      <c r="A61" s="1">
        <v>52</v>
      </c>
      <c r="B61" s="3">
        <v>1.0840000000000001</v>
      </c>
      <c r="C61" s="3">
        <v>6.6</v>
      </c>
      <c r="D61" s="3">
        <v>40</v>
      </c>
      <c r="E61" s="3">
        <v>139.25</v>
      </c>
      <c r="F61" s="3">
        <v>69</v>
      </c>
      <c r="G61" s="3">
        <v>34.299999999999997</v>
      </c>
      <c r="H61" s="3">
        <v>89.2</v>
      </c>
      <c r="I61" s="3">
        <v>77.900000000000006</v>
      </c>
      <c r="J61" s="3">
        <v>91</v>
      </c>
      <c r="K61" s="3">
        <v>51.4</v>
      </c>
      <c r="L61" s="3">
        <v>34.9</v>
      </c>
      <c r="M61" s="3">
        <v>21</v>
      </c>
      <c r="N61" s="3">
        <v>26.7</v>
      </c>
      <c r="O61" s="3">
        <v>26.1</v>
      </c>
      <c r="P61" s="3">
        <v>17.2</v>
      </c>
    </row>
    <row r="62" spans="1:16" x14ac:dyDescent="0.25">
      <c r="A62" s="1">
        <v>53</v>
      </c>
      <c r="B62" s="3">
        <v>1.0807</v>
      </c>
      <c r="C62" s="3">
        <v>8</v>
      </c>
      <c r="D62" s="3">
        <v>51</v>
      </c>
      <c r="E62" s="3">
        <v>137.25</v>
      </c>
      <c r="F62" s="3">
        <v>67.75</v>
      </c>
      <c r="G62" s="3">
        <v>36.5</v>
      </c>
      <c r="H62" s="3">
        <v>89.7</v>
      </c>
      <c r="I62" s="3">
        <v>82</v>
      </c>
      <c r="J62" s="3">
        <v>89.1</v>
      </c>
      <c r="K62" s="3">
        <v>49.3</v>
      </c>
      <c r="L62" s="3">
        <v>33.700000000000003</v>
      </c>
      <c r="M62" s="3">
        <v>21.4</v>
      </c>
      <c r="N62" s="3">
        <v>29.6</v>
      </c>
      <c r="O62" s="3">
        <v>26</v>
      </c>
      <c r="P62" s="3">
        <v>16.899999999999999</v>
      </c>
    </row>
    <row r="63" spans="1:16" x14ac:dyDescent="0.25">
      <c r="A63" s="1">
        <v>54</v>
      </c>
      <c r="B63" s="3">
        <v>1.0848</v>
      </c>
      <c r="C63" s="3">
        <v>6.3</v>
      </c>
      <c r="D63" s="3">
        <v>49</v>
      </c>
      <c r="E63" s="3">
        <v>152.75</v>
      </c>
      <c r="F63" s="3">
        <v>73.5</v>
      </c>
      <c r="G63" s="3">
        <v>35.1</v>
      </c>
      <c r="H63" s="3">
        <v>93.3</v>
      </c>
      <c r="I63" s="3">
        <v>79.599999999999994</v>
      </c>
      <c r="J63" s="3">
        <v>91.6</v>
      </c>
      <c r="K63" s="3">
        <v>52.6</v>
      </c>
      <c r="L63" s="3">
        <v>37.6</v>
      </c>
      <c r="M63" s="3">
        <v>22.6</v>
      </c>
      <c r="N63" s="3">
        <v>38.5</v>
      </c>
      <c r="O63" s="3">
        <v>27.4</v>
      </c>
      <c r="P63" s="3">
        <v>18.5</v>
      </c>
    </row>
    <row r="64" spans="1:16" x14ac:dyDescent="0.25">
      <c r="A64" s="1">
        <v>55</v>
      </c>
      <c r="B64" s="3">
        <v>1.0906</v>
      </c>
      <c r="C64" s="3">
        <v>3.9</v>
      </c>
      <c r="D64" s="3">
        <v>42</v>
      </c>
      <c r="E64" s="3">
        <v>136.25</v>
      </c>
      <c r="F64" s="3">
        <v>67.5</v>
      </c>
      <c r="G64" s="3">
        <v>37.799999999999997</v>
      </c>
      <c r="H64" s="3">
        <v>87.6</v>
      </c>
      <c r="I64" s="3">
        <v>77.599999999999994</v>
      </c>
      <c r="J64" s="3">
        <v>88.6</v>
      </c>
      <c r="K64" s="3">
        <v>51.9</v>
      </c>
      <c r="L64" s="3">
        <v>34.9</v>
      </c>
      <c r="M64" s="3">
        <v>22.5</v>
      </c>
      <c r="N64" s="3">
        <v>27.7</v>
      </c>
      <c r="O64" s="3">
        <v>27.5</v>
      </c>
      <c r="P64" s="3">
        <v>18.5</v>
      </c>
    </row>
    <row r="65" spans="1:16" x14ac:dyDescent="0.25">
      <c r="A65" s="1">
        <v>56</v>
      </c>
      <c r="B65" s="3">
        <v>1.0472999999999999</v>
      </c>
      <c r="C65" s="3">
        <v>22.6</v>
      </c>
      <c r="D65" s="3">
        <v>54</v>
      </c>
      <c r="E65" s="3">
        <v>198</v>
      </c>
      <c r="F65" s="3">
        <v>72</v>
      </c>
      <c r="G65" s="3">
        <v>39.9</v>
      </c>
      <c r="H65" s="3">
        <v>107.6</v>
      </c>
      <c r="I65" s="3">
        <v>100</v>
      </c>
      <c r="J65" s="3">
        <v>99.6</v>
      </c>
      <c r="K65" s="3">
        <v>57.2</v>
      </c>
      <c r="L65" s="3">
        <v>38</v>
      </c>
      <c r="M65" s="3">
        <v>22</v>
      </c>
      <c r="N65" s="3">
        <v>35.9</v>
      </c>
      <c r="O65" s="3">
        <v>30.2</v>
      </c>
      <c r="P65" s="3">
        <v>18.899999999999999</v>
      </c>
    </row>
    <row r="66" spans="1:16" x14ac:dyDescent="0.25">
      <c r="A66" s="1">
        <v>57</v>
      </c>
      <c r="B66" s="3">
        <v>1.0524</v>
      </c>
      <c r="C66" s="3">
        <v>20.399999999999999</v>
      </c>
      <c r="D66" s="3">
        <v>58</v>
      </c>
      <c r="E66" s="3">
        <v>181.5</v>
      </c>
      <c r="F66" s="3">
        <v>68</v>
      </c>
      <c r="G66" s="3">
        <v>39.1</v>
      </c>
      <c r="H66" s="3">
        <v>100</v>
      </c>
      <c r="I66" s="3">
        <v>99.8</v>
      </c>
      <c r="J66" s="3">
        <v>102.5</v>
      </c>
      <c r="K66" s="3">
        <v>62.1</v>
      </c>
      <c r="L66" s="3">
        <v>39.6</v>
      </c>
      <c r="M66" s="3">
        <v>22.5</v>
      </c>
      <c r="N66" s="3">
        <v>33.1</v>
      </c>
      <c r="O66" s="3">
        <v>28.3</v>
      </c>
      <c r="P66" s="3">
        <v>18.5</v>
      </c>
    </row>
    <row r="67" spans="1:16" x14ac:dyDescent="0.25">
      <c r="A67" s="1">
        <v>58</v>
      </c>
      <c r="B67" s="3">
        <v>1.0356000000000001</v>
      </c>
      <c r="C67" s="3">
        <v>28</v>
      </c>
      <c r="D67" s="3">
        <v>62</v>
      </c>
      <c r="E67" s="3">
        <v>201.25</v>
      </c>
      <c r="F67" s="3">
        <v>69.5</v>
      </c>
      <c r="G67" s="3">
        <v>40.5</v>
      </c>
      <c r="H67" s="3">
        <v>111.5</v>
      </c>
      <c r="I67" s="3">
        <v>104.2</v>
      </c>
      <c r="J67" s="3">
        <v>105.8</v>
      </c>
      <c r="K67" s="3">
        <v>61.8</v>
      </c>
      <c r="L67" s="3">
        <v>39.799999999999997</v>
      </c>
      <c r="M67" s="3">
        <v>22.7</v>
      </c>
      <c r="N67" s="3">
        <v>37.700000000000003</v>
      </c>
      <c r="O67" s="3">
        <v>30.9</v>
      </c>
      <c r="P67" s="3">
        <v>19.2</v>
      </c>
    </row>
    <row r="68" spans="1:16" x14ac:dyDescent="0.25">
      <c r="A68" s="1">
        <v>59</v>
      </c>
      <c r="B68" s="3">
        <v>1.028</v>
      </c>
      <c r="C68" s="3">
        <v>31.5</v>
      </c>
      <c r="D68" s="3">
        <v>54</v>
      </c>
      <c r="E68" s="3">
        <v>202.5</v>
      </c>
      <c r="F68" s="3">
        <v>70.75</v>
      </c>
      <c r="G68" s="3">
        <v>40.5</v>
      </c>
      <c r="H68" s="3">
        <v>115.4</v>
      </c>
      <c r="I68" s="3">
        <v>105.3</v>
      </c>
      <c r="J68" s="3">
        <v>97</v>
      </c>
      <c r="K68" s="3">
        <v>59.1</v>
      </c>
      <c r="L68" s="3">
        <v>38</v>
      </c>
      <c r="M68" s="3">
        <v>22.5</v>
      </c>
      <c r="N68" s="3">
        <v>31.6</v>
      </c>
      <c r="O68" s="3">
        <v>28.8</v>
      </c>
      <c r="P68" s="3">
        <v>18.2</v>
      </c>
    </row>
    <row r="69" spans="1:16" x14ac:dyDescent="0.25">
      <c r="A69" s="1">
        <v>60</v>
      </c>
      <c r="B69" s="3">
        <v>1.0429999999999999</v>
      </c>
      <c r="C69" s="3">
        <v>24.6</v>
      </c>
      <c r="D69" s="3">
        <v>61</v>
      </c>
      <c r="E69" s="3">
        <v>179.75</v>
      </c>
      <c r="F69" s="3">
        <v>65.75</v>
      </c>
      <c r="G69" s="3">
        <v>38.4</v>
      </c>
      <c r="H69" s="3">
        <v>104.8</v>
      </c>
      <c r="I69" s="3">
        <v>98.3</v>
      </c>
      <c r="J69" s="3">
        <v>99.6</v>
      </c>
      <c r="K69" s="3">
        <v>60.6</v>
      </c>
      <c r="L69" s="3">
        <v>37.700000000000003</v>
      </c>
      <c r="M69" s="3">
        <v>22.9</v>
      </c>
      <c r="N69" s="3">
        <v>34.5</v>
      </c>
      <c r="O69" s="3">
        <v>29.6</v>
      </c>
      <c r="P69" s="3">
        <v>18.5</v>
      </c>
    </row>
    <row r="70" spans="1:16" x14ac:dyDescent="0.25">
      <c r="A70" s="1">
        <v>61</v>
      </c>
      <c r="B70" s="3">
        <v>1.0396000000000001</v>
      </c>
      <c r="C70" s="3">
        <v>26.1</v>
      </c>
      <c r="D70" s="3">
        <v>62</v>
      </c>
      <c r="E70" s="3">
        <v>216</v>
      </c>
      <c r="F70" s="3">
        <v>73.25</v>
      </c>
      <c r="G70" s="3">
        <v>41.4</v>
      </c>
      <c r="H70" s="3">
        <v>112.3</v>
      </c>
      <c r="I70" s="3">
        <v>104.8</v>
      </c>
      <c r="J70" s="3">
        <v>103.1</v>
      </c>
      <c r="K70" s="3">
        <v>61.6</v>
      </c>
      <c r="L70" s="3">
        <v>40.9</v>
      </c>
      <c r="M70" s="3">
        <v>23.1</v>
      </c>
      <c r="N70" s="3">
        <v>36.200000000000003</v>
      </c>
      <c r="O70" s="3">
        <v>31.8</v>
      </c>
      <c r="P70" s="3">
        <v>20.2</v>
      </c>
    </row>
    <row r="71" spans="1:16" x14ac:dyDescent="0.25">
      <c r="A71" s="1">
        <v>62</v>
      </c>
      <c r="B71" s="3">
        <v>1.0317000000000001</v>
      </c>
      <c r="C71" s="3">
        <v>29.8</v>
      </c>
      <c r="D71" s="3">
        <v>56</v>
      </c>
      <c r="E71" s="3">
        <v>178.75</v>
      </c>
      <c r="F71" s="3">
        <v>68.5</v>
      </c>
      <c r="G71" s="3">
        <v>35.6</v>
      </c>
      <c r="H71" s="3">
        <v>102.9</v>
      </c>
      <c r="I71" s="3">
        <v>94.7</v>
      </c>
      <c r="J71" s="3">
        <v>100.8</v>
      </c>
      <c r="K71" s="3">
        <v>60.9</v>
      </c>
      <c r="L71" s="3">
        <v>38</v>
      </c>
      <c r="M71" s="3">
        <v>22.1</v>
      </c>
      <c r="N71" s="3">
        <v>32.5</v>
      </c>
      <c r="O71" s="3">
        <v>29.8</v>
      </c>
      <c r="P71" s="3">
        <v>18.3</v>
      </c>
    </row>
    <row r="72" spans="1:16" x14ac:dyDescent="0.25">
      <c r="A72" s="1">
        <v>63</v>
      </c>
      <c r="B72" s="3">
        <v>1.0298</v>
      </c>
      <c r="C72" s="3">
        <v>30.7</v>
      </c>
      <c r="D72" s="3">
        <v>54</v>
      </c>
      <c r="E72" s="3">
        <v>193.25</v>
      </c>
      <c r="F72" s="3">
        <v>70.25</v>
      </c>
      <c r="G72" s="3">
        <v>38</v>
      </c>
      <c r="H72" s="3">
        <v>107.6</v>
      </c>
      <c r="I72" s="3">
        <v>102.4</v>
      </c>
      <c r="J72" s="3">
        <v>99.4</v>
      </c>
      <c r="K72" s="3">
        <v>61</v>
      </c>
      <c r="L72" s="3">
        <v>39.4</v>
      </c>
      <c r="M72" s="3">
        <v>23.6</v>
      </c>
      <c r="N72" s="3">
        <v>32.700000000000003</v>
      </c>
      <c r="O72" s="3">
        <v>29.9</v>
      </c>
      <c r="P72" s="3">
        <v>19.100000000000001</v>
      </c>
    </row>
    <row r="73" spans="1:16" x14ac:dyDescent="0.25">
      <c r="A73" s="1">
        <v>64</v>
      </c>
      <c r="B73" s="3">
        <v>1.0403</v>
      </c>
      <c r="C73" s="3">
        <v>25.8</v>
      </c>
      <c r="D73" s="3">
        <v>61</v>
      </c>
      <c r="E73" s="3">
        <v>178</v>
      </c>
      <c r="F73" s="3">
        <v>67</v>
      </c>
      <c r="G73" s="3">
        <v>37.4</v>
      </c>
      <c r="H73" s="3">
        <v>105.3</v>
      </c>
      <c r="I73" s="3">
        <v>99.7</v>
      </c>
      <c r="J73" s="3">
        <v>99.7</v>
      </c>
      <c r="K73" s="3">
        <v>60.8</v>
      </c>
      <c r="L73" s="3">
        <v>40.1</v>
      </c>
      <c r="M73" s="3">
        <v>22.7</v>
      </c>
      <c r="N73" s="3">
        <v>33.6</v>
      </c>
      <c r="O73" s="3">
        <v>29</v>
      </c>
      <c r="P73" s="3">
        <v>18.8</v>
      </c>
    </row>
    <row r="74" spans="1:16" x14ac:dyDescent="0.25">
      <c r="A74" s="1">
        <v>65</v>
      </c>
      <c r="B74" s="3">
        <v>1.0264</v>
      </c>
      <c r="C74" s="3">
        <v>32.299999999999997</v>
      </c>
      <c r="D74" s="3">
        <v>57</v>
      </c>
      <c r="E74" s="3">
        <v>205.5</v>
      </c>
      <c r="F74" s="3">
        <v>70</v>
      </c>
      <c r="G74" s="3">
        <v>40.1</v>
      </c>
      <c r="H74" s="3">
        <v>105.3</v>
      </c>
      <c r="I74" s="3">
        <v>105.5</v>
      </c>
      <c r="J74" s="3">
        <v>108.3</v>
      </c>
      <c r="K74" s="3">
        <v>65</v>
      </c>
      <c r="L74" s="3">
        <v>41.2</v>
      </c>
      <c r="M74" s="3">
        <v>24.7</v>
      </c>
      <c r="N74" s="3">
        <v>35.299999999999997</v>
      </c>
      <c r="O74" s="3">
        <v>31.1</v>
      </c>
      <c r="P74" s="3">
        <v>18.399999999999999</v>
      </c>
    </row>
    <row r="75" spans="1:16" x14ac:dyDescent="0.25">
      <c r="A75" s="1">
        <v>66</v>
      </c>
      <c r="B75" s="3">
        <v>1.0313000000000001</v>
      </c>
      <c r="C75" s="3">
        <v>30</v>
      </c>
      <c r="D75" s="3">
        <v>55</v>
      </c>
      <c r="E75" s="3">
        <v>183.5</v>
      </c>
      <c r="F75" s="3">
        <v>67.5</v>
      </c>
      <c r="G75" s="3">
        <v>40.9</v>
      </c>
      <c r="H75" s="3">
        <v>103</v>
      </c>
      <c r="I75" s="3">
        <v>100.3</v>
      </c>
      <c r="J75" s="3">
        <v>104.2</v>
      </c>
      <c r="K75" s="3">
        <v>64.8</v>
      </c>
      <c r="L75" s="3">
        <v>40.200000000000003</v>
      </c>
      <c r="M75" s="3">
        <v>22.7</v>
      </c>
      <c r="N75" s="3">
        <v>34.799999999999997</v>
      </c>
      <c r="O75" s="3">
        <v>30.1</v>
      </c>
      <c r="P75" s="3">
        <v>18.7</v>
      </c>
    </row>
    <row r="76" spans="1:16" x14ac:dyDescent="0.25">
      <c r="A76" s="1">
        <v>67</v>
      </c>
      <c r="B76" s="3">
        <v>1.0499000000000001</v>
      </c>
      <c r="C76" s="3">
        <v>21.5</v>
      </c>
      <c r="D76" s="3">
        <v>54</v>
      </c>
      <c r="E76" s="3">
        <v>151.5</v>
      </c>
      <c r="F76" s="3">
        <v>70.75</v>
      </c>
      <c r="G76" s="3">
        <v>35.6</v>
      </c>
      <c r="H76" s="3">
        <v>90</v>
      </c>
      <c r="I76" s="3">
        <v>83.9</v>
      </c>
      <c r="J76" s="3">
        <v>93.9</v>
      </c>
      <c r="K76" s="3">
        <v>55</v>
      </c>
      <c r="L76" s="3">
        <v>36.1</v>
      </c>
      <c r="M76" s="3">
        <v>21.7</v>
      </c>
      <c r="N76" s="3">
        <v>29.6</v>
      </c>
      <c r="O76" s="3">
        <v>27.4</v>
      </c>
      <c r="P76" s="3">
        <v>17.399999999999999</v>
      </c>
    </row>
    <row r="77" spans="1:16" x14ac:dyDescent="0.25">
      <c r="A77" s="1">
        <v>68</v>
      </c>
      <c r="B77" s="3">
        <v>1.0672999999999999</v>
      </c>
      <c r="C77" s="3">
        <v>13.8</v>
      </c>
      <c r="D77" s="3">
        <v>55</v>
      </c>
      <c r="E77" s="3">
        <v>154.75</v>
      </c>
      <c r="F77" s="3">
        <v>71.5</v>
      </c>
      <c r="G77" s="3">
        <v>36.9</v>
      </c>
      <c r="H77" s="3">
        <v>95.4</v>
      </c>
      <c r="I77" s="3">
        <v>86.6</v>
      </c>
      <c r="J77" s="3">
        <v>91.8</v>
      </c>
      <c r="K77" s="3">
        <v>54.3</v>
      </c>
      <c r="L77" s="3">
        <v>35.4</v>
      </c>
      <c r="M77" s="3">
        <v>21.5</v>
      </c>
      <c r="N77" s="3">
        <v>32.799999999999997</v>
      </c>
      <c r="O77" s="3">
        <v>27.4</v>
      </c>
      <c r="P77" s="3">
        <v>18.7</v>
      </c>
    </row>
    <row r="78" spans="1:16" x14ac:dyDescent="0.25">
      <c r="A78" s="1">
        <v>69</v>
      </c>
      <c r="B78" s="3">
        <v>1.0847</v>
      </c>
      <c r="C78" s="3">
        <v>6.3</v>
      </c>
      <c r="D78" s="3">
        <v>54</v>
      </c>
      <c r="E78" s="3">
        <v>155.25</v>
      </c>
      <c r="F78" s="3">
        <v>69.25</v>
      </c>
      <c r="G78" s="3">
        <v>37.5</v>
      </c>
      <c r="H78" s="3">
        <v>89.3</v>
      </c>
      <c r="I78" s="3">
        <v>78.400000000000006</v>
      </c>
      <c r="J78" s="3">
        <v>96.1</v>
      </c>
      <c r="K78" s="3">
        <v>56</v>
      </c>
      <c r="L78" s="3">
        <v>37.4</v>
      </c>
      <c r="M78" s="3">
        <v>22.4</v>
      </c>
      <c r="N78" s="3">
        <v>32.6</v>
      </c>
      <c r="O78" s="3">
        <v>28.1</v>
      </c>
      <c r="P78" s="3">
        <v>18.100000000000001</v>
      </c>
    </row>
    <row r="79" spans="1:16" x14ac:dyDescent="0.25">
      <c r="A79" s="1">
        <v>70</v>
      </c>
      <c r="B79" s="3">
        <v>1.0692999999999999</v>
      </c>
      <c r="C79" s="3">
        <v>12.9</v>
      </c>
      <c r="D79" s="3">
        <v>55</v>
      </c>
      <c r="E79" s="3">
        <v>156.75</v>
      </c>
      <c r="F79" s="3">
        <v>71.5</v>
      </c>
      <c r="G79" s="3">
        <v>36.299999999999997</v>
      </c>
      <c r="H79" s="3">
        <v>94.4</v>
      </c>
      <c r="I79" s="3">
        <v>84.6</v>
      </c>
      <c r="J79" s="3">
        <v>94.3</v>
      </c>
      <c r="K79" s="3">
        <v>51.2</v>
      </c>
      <c r="L79" s="3">
        <v>37.4</v>
      </c>
      <c r="M79" s="3">
        <v>21.6</v>
      </c>
      <c r="N79" s="3">
        <v>27.3</v>
      </c>
      <c r="O79" s="3">
        <v>27.1</v>
      </c>
      <c r="P79" s="3">
        <v>17.3</v>
      </c>
    </row>
    <row r="80" spans="1:16" x14ac:dyDescent="0.25">
      <c r="A80" s="1">
        <v>71</v>
      </c>
      <c r="B80" s="3">
        <v>1.0439000000000001</v>
      </c>
      <c r="C80" s="3">
        <v>24.3</v>
      </c>
      <c r="D80" s="3">
        <v>62</v>
      </c>
      <c r="E80" s="3">
        <v>167.5</v>
      </c>
      <c r="F80" s="3">
        <v>71.5</v>
      </c>
      <c r="G80" s="3">
        <v>35.5</v>
      </c>
      <c r="H80" s="3">
        <v>97.6</v>
      </c>
      <c r="I80" s="3">
        <v>91.5</v>
      </c>
      <c r="J80" s="3">
        <v>98.5</v>
      </c>
      <c r="K80" s="3">
        <v>56.6</v>
      </c>
      <c r="L80" s="3">
        <v>38.6</v>
      </c>
      <c r="M80" s="3">
        <v>22.4</v>
      </c>
      <c r="N80" s="3">
        <v>31.5</v>
      </c>
      <c r="O80" s="3">
        <v>27.3</v>
      </c>
      <c r="P80" s="3">
        <v>18.600000000000001</v>
      </c>
    </row>
    <row r="81" spans="1:16" x14ac:dyDescent="0.25">
      <c r="A81" s="1">
        <v>72</v>
      </c>
      <c r="B81" s="3">
        <v>1.0788</v>
      </c>
      <c r="C81" s="3">
        <v>8.8000000000000007</v>
      </c>
      <c r="D81" s="3">
        <v>55</v>
      </c>
      <c r="E81" s="3">
        <v>146.75</v>
      </c>
      <c r="F81" s="3">
        <v>68.75</v>
      </c>
      <c r="G81" s="3">
        <v>38.700000000000003</v>
      </c>
      <c r="H81" s="3">
        <v>88.5</v>
      </c>
      <c r="I81" s="3">
        <v>82.8</v>
      </c>
      <c r="J81" s="3">
        <v>95.5</v>
      </c>
      <c r="K81" s="3">
        <v>58.9</v>
      </c>
      <c r="L81" s="3">
        <v>37.6</v>
      </c>
      <c r="M81" s="3">
        <v>21.6</v>
      </c>
      <c r="N81" s="3">
        <v>30.3</v>
      </c>
      <c r="O81" s="3">
        <v>27.3</v>
      </c>
      <c r="P81" s="3">
        <v>18.3</v>
      </c>
    </row>
    <row r="82" spans="1:16" x14ac:dyDescent="0.25">
      <c r="A82" s="1">
        <v>73</v>
      </c>
      <c r="B82" s="3">
        <v>1.0795999999999999</v>
      </c>
      <c r="C82" s="3">
        <v>8.5</v>
      </c>
      <c r="D82" s="3">
        <v>56</v>
      </c>
      <c r="E82" s="3">
        <v>160.75</v>
      </c>
      <c r="F82" s="3">
        <v>73.75</v>
      </c>
      <c r="G82" s="3">
        <v>36.4</v>
      </c>
      <c r="H82" s="3">
        <v>93.6</v>
      </c>
      <c r="I82" s="3">
        <v>82.9</v>
      </c>
      <c r="J82" s="3">
        <v>96.3</v>
      </c>
      <c r="K82" s="3">
        <v>52.9</v>
      </c>
      <c r="L82" s="3">
        <v>37.5</v>
      </c>
      <c r="M82" s="3">
        <v>23.1</v>
      </c>
      <c r="N82" s="3">
        <v>29.7</v>
      </c>
      <c r="O82" s="3">
        <v>27.3</v>
      </c>
      <c r="P82" s="3">
        <v>18.2</v>
      </c>
    </row>
    <row r="83" spans="1:16" x14ac:dyDescent="0.25">
      <c r="A83" s="1">
        <v>74</v>
      </c>
      <c r="B83" s="3">
        <v>1.0680000000000001</v>
      </c>
      <c r="C83" s="3">
        <v>13.5</v>
      </c>
      <c r="D83" s="3">
        <v>55</v>
      </c>
      <c r="E83" s="3">
        <v>125</v>
      </c>
      <c r="F83" s="3">
        <v>64</v>
      </c>
      <c r="G83" s="3">
        <v>33.200000000000003</v>
      </c>
      <c r="H83" s="3">
        <v>87.7</v>
      </c>
      <c r="I83" s="3">
        <v>76</v>
      </c>
      <c r="J83" s="3">
        <v>88.6</v>
      </c>
      <c r="K83" s="3">
        <v>50.9</v>
      </c>
      <c r="L83" s="3">
        <v>35.4</v>
      </c>
      <c r="M83" s="3">
        <v>19.100000000000001</v>
      </c>
      <c r="N83" s="3">
        <v>29.3</v>
      </c>
      <c r="O83" s="3">
        <v>25.7</v>
      </c>
      <c r="P83" s="3">
        <v>16.899999999999999</v>
      </c>
    </row>
    <row r="84" spans="1:16" x14ac:dyDescent="0.25">
      <c r="A84" s="1">
        <v>75</v>
      </c>
      <c r="B84" s="3">
        <v>1.0720000000000001</v>
      </c>
      <c r="C84" s="3">
        <v>11.8</v>
      </c>
      <c r="D84" s="3">
        <v>61</v>
      </c>
      <c r="E84" s="3">
        <v>143</v>
      </c>
      <c r="F84" s="3">
        <v>65.75</v>
      </c>
      <c r="G84" s="3">
        <v>36.5</v>
      </c>
      <c r="H84" s="3">
        <v>93.4</v>
      </c>
      <c r="I84" s="3">
        <v>83.3</v>
      </c>
      <c r="J84" s="3">
        <v>93</v>
      </c>
      <c r="K84" s="3">
        <v>55.5</v>
      </c>
      <c r="L84" s="3">
        <v>35.200000000000003</v>
      </c>
      <c r="M84" s="3">
        <v>20.9</v>
      </c>
      <c r="N84" s="3">
        <v>29.4</v>
      </c>
      <c r="O84" s="3">
        <v>27</v>
      </c>
      <c r="P84" s="3">
        <v>16.8</v>
      </c>
    </row>
    <row r="85" spans="1:16" x14ac:dyDescent="0.25">
      <c r="A85" s="1">
        <v>76</v>
      </c>
      <c r="B85" s="3">
        <v>1.0566</v>
      </c>
      <c r="C85" s="3">
        <v>18.5</v>
      </c>
      <c r="D85" s="3">
        <v>61</v>
      </c>
      <c r="E85" s="3">
        <v>148.25</v>
      </c>
      <c r="F85" s="3">
        <v>67.5</v>
      </c>
      <c r="G85" s="3">
        <v>36</v>
      </c>
      <c r="H85" s="3">
        <v>91.6</v>
      </c>
      <c r="I85" s="3">
        <v>81.8</v>
      </c>
      <c r="J85" s="3">
        <v>94.8</v>
      </c>
      <c r="K85" s="3">
        <v>54.5</v>
      </c>
      <c r="L85" s="3">
        <v>37</v>
      </c>
      <c r="M85" s="3">
        <v>21.4</v>
      </c>
      <c r="N85" s="3">
        <v>29.3</v>
      </c>
      <c r="O85" s="3">
        <v>27</v>
      </c>
      <c r="P85" s="3">
        <v>18.3</v>
      </c>
    </row>
    <row r="86" spans="1:16" x14ac:dyDescent="0.25">
      <c r="A86" s="1">
        <v>77</v>
      </c>
      <c r="B86" s="3">
        <v>1.079</v>
      </c>
      <c r="C86" s="3">
        <v>8.8000000000000007</v>
      </c>
      <c r="D86" s="3">
        <v>57</v>
      </c>
      <c r="E86" s="3">
        <v>162.5</v>
      </c>
      <c r="F86" s="3">
        <v>69.5</v>
      </c>
      <c r="G86" s="3">
        <v>38.700000000000003</v>
      </c>
      <c r="H86" s="3">
        <v>91.6</v>
      </c>
      <c r="I86" s="3">
        <v>78.8</v>
      </c>
      <c r="J86" s="3">
        <v>94.3</v>
      </c>
      <c r="K86" s="3">
        <v>56.7</v>
      </c>
      <c r="L86" s="3">
        <v>39.700000000000003</v>
      </c>
      <c r="M86" s="3">
        <v>24.2</v>
      </c>
      <c r="N86" s="3">
        <v>30.2</v>
      </c>
      <c r="O86" s="3">
        <v>29.2</v>
      </c>
      <c r="P86" s="3">
        <v>18.100000000000001</v>
      </c>
    </row>
    <row r="87" spans="1:16" x14ac:dyDescent="0.25">
      <c r="A87" s="1">
        <v>78</v>
      </c>
      <c r="B87" s="3">
        <v>1.0483</v>
      </c>
      <c r="C87" s="3">
        <v>22.2</v>
      </c>
      <c r="D87" s="3">
        <v>69</v>
      </c>
      <c r="E87" s="3">
        <v>177.75</v>
      </c>
      <c r="F87" s="3">
        <v>68.5</v>
      </c>
      <c r="G87" s="3">
        <v>38.700000000000003</v>
      </c>
      <c r="H87" s="3">
        <v>102</v>
      </c>
      <c r="I87" s="3">
        <v>95</v>
      </c>
      <c r="J87" s="3">
        <v>98.3</v>
      </c>
      <c r="K87" s="3">
        <v>55</v>
      </c>
      <c r="L87" s="3">
        <v>38.299999999999997</v>
      </c>
      <c r="M87" s="3">
        <v>21.8</v>
      </c>
      <c r="N87" s="3">
        <v>30.8</v>
      </c>
      <c r="O87" s="3">
        <v>25.7</v>
      </c>
      <c r="P87" s="3">
        <v>18.8</v>
      </c>
    </row>
    <row r="88" spans="1:16" x14ac:dyDescent="0.25">
      <c r="A88" s="1">
        <v>79</v>
      </c>
      <c r="B88" s="3">
        <v>1.0498000000000001</v>
      </c>
      <c r="C88" s="3">
        <v>21.5</v>
      </c>
      <c r="D88" s="3">
        <v>81</v>
      </c>
      <c r="E88" s="3">
        <v>161.25</v>
      </c>
      <c r="F88" s="3">
        <v>70.25</v>
      </c>
      <c r="G88" s="3">
        <v>37.799999999999997</v>
      </c>
      <c r="H88" s="3">
        <v>96.4</v>
      </c>
      <c r="I88" s="3">
        <v>95.4</v>
      </c>
      <c r="J88" s="3">
        <v>99.3</v>
      </c>
      <c r="K88" s="3">
        <v>53.5</v>
      </c>
      <c r="L88" s="3">
        <v>37.5</v>
      </c>
      <c r="M88" s="3">
        <v>21.5</v>
      </c>
      <c r="N88" s="3">
        <v>31.4</v>
      </c>
      <c r="O88" s="3">
        <v>26.8</v>
      </c>
      <c r="P88" s="3">
        <v>18.3</v>
      </c>
    </row>
    <row r="89" spans="1:16" x14ac:dyDescent="0.25">
      <c r="A89" s="1">
        <v>80</v>
      </c>
      <c r="B89" s="3">
        <v>1.056</v>
      </c>
      <c r="C89" s="3">
        <v>18.8</v>
      </c>
      <c r="D89" s="3">
        <v>66</v>
      </c>
      <c r="E89" s="3">
        <v>171.25</v>
      </c>
      <c r="F89" s="3">
        <v>69.25</v>
      </c>
      <c r="G89" s="3">
        <v>37.4</v>
      </c>
      <c r="H89" s="3">
        <v>102.7</v>
      </c>
      <c r="I89" s="3">
        <v>98.6</v>
      </c>
      <c r="J89" s="3">
        <v>100.2</v>
      </c>
      <c r="K89" s="3">
        <v>56.5</v>
      </c>
      <c r="L89" s="3">
        <v>39.299999999999997</v>
      </c>
      <c r="M89" s="3">
        <v>22.7</v>
      </c>
      <c r="N89" s="3">
        <v>30.3</v>
      </c>
      <c r="O89" s="3">
        <v>28.7</v>
      </c>
      <c r="P89" s="3">
        <v>19</v>
      </c>
    </row>
    <row r="90" spans="1:16" x14ac:dyDescent="0.25">
      <c r="A90" s="1">
        <v>81</v>
      </c>
      <c r="B90" s="3">
        <v>1.0283</v>
      </c>
      <c r="C90" s="3">
        <v>31.4</v>
      </c>
      <c r="D90" s="3">
        <v>67</v>
      </c>
      <c r="E90" s="3">
        <v>163.75</v>
      </c>
      <c r="F90" s="3">
        <v>67.75</v>
      </c>
      <c r="G90" s="3">
        <v>38.4</v>
      </c>
      <c r="H90" s="3">
        <v>97.7</v>
      </c>
      <c r="I90" s="3">
        <v>95.8</v>
      </c>
      <c r="J90" s="3">
        <v>97.1</v>
      </c>
      <c r="K90" s="3">
        <v>54.8</v>
      </c>
      <c r="L90" s="3">
        <v>38.200000000000003</v>
      </c>
      <c r="M90" s="3">
        <v>23.7</v>
      </c>
      <c r="N90" s="3">
        <v>29.4</v>
      </c>
      <c r="O90" s="3">
        <v>27.2</v>
      </c>
      <c r="P90" s="3">
        <v>19</v>
      </c>
    </row>
    <row r="91" spans="1:16" x14ac:dyDescent="0.25">
      <c r="A91" s="1">
        <v>82</v>
      </c>
      <c r="B91" s="3">
        <v>1.0382</v>
      </c>
      <c r="C91" s="3">
        <v>26.8</v>
      </c>
      <c r="D91" s="3">
        <v>64</v>
      </c>
      <c r="E91" s="3">
        <v>150.25</v>
      </c>
      <c r="F91" s="3">
        <v>67.25</v>
      </c>
      <c r="G91" s="3">
        <v>38.1</v>
      </c>
      <c r="H91" s="3">
        <v>97.1</v>
      </c>
      <c r="I91" s="3">
        <v>89</v>
      </c>
      <c r="J91" s="3">
        <v>96.9</v>
      </c>
      <c r="K91" s="3">
        <v>54.8</v>
      </c>
      <c r="L91" s="3">
        <v>38</v>
      </c>
      <c r="M91" s="3">
        <v>22</v>
      </c>
      <c r="N91" s="3">
        <v>29.9</v>
      </c>
      <c r="O91" s="3">
        <v>25.2</v>
      </c>
      <c r="P91" s="3">
        <v>17.7</v>
      </c>
    </row>
    <row r="92" spans="1:16" x14ac:dyDescent="0.25">
      <c r="A92" s="1">
        <v>83</v>
      </c>
      <c r="B92" s="3">
        <v>1.0568</v>
      </c>
      <c r="C92" s="3">
        <v>18.399999999999999</v>
      </c>
      <c r="D92" s="3">
        <v>64</v>
      </c>
      <c r="E92" s="3">
        <v>190.25</v>
      </c>
      <c r="F92" s="3">
        <v>72.75</v>
      </c>
      <c r="G92" s="3">
        <v>39.299999999999997</v>
      </c>
      <c r="H92" s="3">
        <v>103.1</v>
      </c>
      <c r="I92" s="3">
        <v>97.8</v>
      </c>
      <c r="J92" s="3">
        <v>99.6</v>
      </c>
      <c r="K92" s="3">
        <v>58.9</v>
      </c>
      <c r="L92" s="3">
        <v>39</v>
      </c>
      <c r="M92" s="3">
        <v>23</v>
      </c>
      <c r="N92" s="3">
        <v>34.299999999999997</v>
      </c>
      <c r="O92" s="3">
        <v>29.6</v>
      </c>
      <c r="P92" s="3">
        <v>19</v>
      </c>
    </row>
    <row r="93" spans="1:16" x14ac:dyDescent="0.25">
      <c r="A93" s="1">
        <v>84</v>
      </c>
      <c r="B93" s="3">
        <v>1.0377000000000001</v>
      </c>
      <c r="C93" s="3">
        <v>27</v>
      </c>
      <c r="D93" s="3">
        <v>70</v>
      </c>
      <c r="E93" s="3">
        <v>170.75</v>
      </c>
      <c r="F93" s="3">
        <v>70</v>
      </c>
      <c r="G93" s="3">
        <v>38.700000000000003</v>
      </c>
      <c r="H93" s="3">
        <v>101.8</v>
      </c>
      <c r="I93" s="3">
        <v>94.9</v>
      </c>
      <c r="J93" s="3">
        <v>95</v>
      </c>
      <c r="K93" s="3">
        <v>56</v>
      </c>
      <c r="L93" s="3">
        <v>36.5</v>
      </c>
      <c r="M93" s="3">
        <v>24.1</v>
      </c>
      <c r="N93" s="3">
        <v>31.2</v>
      </c>
      <c r="O93" s="3">
        <v>27.3</v>
      </c>
      <c r="P93" s="3">
        <v>19.2</v>
      </c>
    </row>
    <row r="94" spans="1:16" x14ac:dyDescent="0.25">
      <c r="A94" s="1">
        <v>85</v>
      </c>
      <c r="B94" s="3">
        <v>1.0378000000000001</v>
      </c>
      <c r="C94" s="3">
        <v>27</v>
      </c>
      <c r="D94" s="3">
        <v>72</v>
      </c>
      <c r="E94" s="3">
        <v>168</v>
      </c>
      <c r="F94" s="3">
        <v>69.25</v>
      </c>
      <c r="G94" s="3">
        <v>38.5</v>
      </c>
      <c r="H94" s="3">
        <v>101.4</v>
      </c>
      <c r="I94" s="3">
        <v>99.8</v>
      </c>
      <c r="J94" s="3">
        <v>96.2</v>
      </c>
      <c r="K94" s="3">
        <v>56.3</v>
      </c>
      <c r="L94" s="3">
        <v>36.6</v>
      </c>
      <c r="M94" s="3">
        <v>22</v>
      </c>
      <c r="N94" s="3">
        <v>29.7</v>
      </c>
      <c r="O94" s="3">
        <v>26.3</v>
      </c>
      <c r="P94" s="3">
        <v>18</v>
      </c>
    </row>
    <row r="95" spans="1:16" x14ac:dyDescent="0.25">
      <c r="A95" s="1">
        <v>86</v>
      </c>
      <c r="B95" s="3">
        <v>1.0386</v>
      </c>
      <c r="C95" s="3">
        <v>26.6</v>
      </c>
      <c r="D95" s="3">
        <v>67</v>
      </c>
      <c r="E95" s="3">
        <v>167</v>
      </c>
      <c r="F95" s="3">
        <v>67.5</v>
      </c>
      <c r="G95" s="3">
        <v>36.5</v>
      </c>
      <c r="H95" s="3">
        <v>98.9</v>
      </c>
      <c r="I95" s="3">
        <v>89.7</v>
      </c>
      <c r="J95" s="3">
        <v>96.2</v>
      </c>
      <c r="K95" s="3">
        <v>54.7</v>
      </c>
      <c r="L95" s="3">
        <v>37.799999999999997</v>
      </c>
      <c r="M95" s="3">
        <v>23.7</v>
      </c>
      <c r="N95" s="3">
        <v>32.4</v>
      </c>
      <c r="O95" s="3">
        <v>27.7</v>
      </c>
      <c r="P95" s="3">
        <v>18.2</v>
      </c>
    </row>
    <row r="96" spans="1:16" x14ac:dyDescent="0.25">
      <c r="A96" s="1">
        <v>87</v>
      </c>
      <c r="B96" s="3">
        <v>1.0648</v>
      </c>
      <c r="C96" s="3">
        <v>14.9</v>
      </c>
      <c r="D96" s="3">
        <v>72</v>
      </c>
      <c r="E96" s="3">
        <v>157.75</v>
      </c>
      <c r="F96" s="3">
        <v>67.25</v>
      </c>
      <c r="G96" s="3">
        <v>37.700000000000003</v>
      </c>
      <c r="H96" s="3">
        <v>97.5</v>
      </c>
      <c r="I96" s="3">
        <v>88.1</v>
      </c>
      <c r="J96" s="3">
        <v>96.9</v>
      </c>
      <c r="K96" s="3">
        <v>57.2</v>
      </c>
      <c r="L96" s="3">
        <v>37.700000000000003</v>
      </c>
      <c r="M96" s="3">
        <v>21.8</v>
      </c>
      <c r="N96" s="3">
        <v>32.6</v>
      </c>
      <c r="O96" s="3">
        <v>28</v>
      </c>
      <c r="P96" s="3">
        <v>18.8</v>
      </c>
    </row>
    <row r="97" spans="1:16" x14ac:dyDescent="0.25">
      <c r="A97" s="1">
        <v>88</v>
      </c>
      <c r="B97" s="3">
        <v>1.0462</v>
      </c>
      <c r="C97" s="3">
        <v>23.1</v>
      </c>
      <c r="D97" s="3">
        <v>64</v>
      </c>
      <c r="E97" s="3">
        <v>160</v>
      </c>
      <c r="F97" s="3">
        <v>65.75</v>
      </c>
      <c r="G97" s="3">
        <v>36.5</v>
      </c>
      <c r="H97" s="3">
        <v>104.3</v>
      </c>
      <c r="I97" s="3">
        <v>90.9</v>
      </c>
      <c r="J97" s="3">
        <v>93.8</v>
      </c>
      <c r="K97" s="3">
        <v>57.8</v>
      </c>
      <c r="L97" s="3">
        <v>39.5</v>
      </c>
      <c r="M97" s="3">
        <v>23.3</v>
      </c>
      <c r="N97" s="3">
        <v>29.2</v>
      </c>
      <c r="O97" s="3">
        <v>28.4</v>
      </c>
      <c r="P97" s="3">
        <v>18.100000000000001</v>
      </c>
    </row>
    <row r="98" spans="1:16" x14ac:dyDescent="0.25">
      <c r="A98" s="1">
        <v>89</v>
      </c>
      <c r="B98" s="3">
        <v>1.08</v>
      </c>
      <c r="C98" s="3">
        <v>8.3000000000000007</v>
      </c>
      <c r="D98" s="3">
        <v>46</v>
      </c>
      <c r="E98" s="3">
        <v>176.75</v>
      </c>
      <c r="F98" s="3">
        <v>72.5</v>
      </c>
      <c r="G98" s="3">
        <v>38</v>
      </c>
      <c r="H98" s="3">
        <v>97.3</v>
      </c>
      <c r="I98" s="3">
        <v>86</v>
      </c>
      <c r="J98" s="3">
        <v>99.3</v>
      </c>
      <c r="K98" s="3">
        <v>61</v>
      </c>
      <c r="L98" s="3">
        <v>38.4</v>
      </c>
      <c r="M98" s="3">
        <v>23.8</v>
      </c>
      <c r="N98" s="3">
        <v>30.2</v>
      </c>
      <c r="O98" s="3">
        <v>29.3</v>
      </c>
      <c r="P98" s="3">
        <v>18.8</v>
      </c>
    </row>
    <row r="99" spans="1:16" x14ac:dyDescent="0.25">
      <c r="A99" s="1">
        <v>90</v>
      </c>
      <c r="B99" s="3">
        <v>1.0666</v>
      </c>
      <c r="C99" s="3">
        <v>14.1</v>
      </c>
      <c r="D99" s="3">
        <v>48</v>
      </c>
      <c r="E99" s="3">
        <v>176</v>
      </c>
      <c r="F99" s="3">
        <v>73</v>
      </c>
      <c r="G99" s="3">
        <v>36.700000000000003</v>
      </c>
      <c r="H99" s="3">
        <v>96.7</v>
      </c>
      <c r="I99" s="3">
        <v>86.5</v>
      </c>
      <c r="J99" s="3">
        <v>98.3</v>
      </c>
      <c r="K99" s="3">
        <v>60.4</v>
      </c>
      <c r="L99" s="3">
        <v>39.9</v>
      </c>
      <c r="M99" s="3">
        <v>24.4</v>
      </c>
      <c r="N99" s="3">
        <v>28.8</v>
      </c>
      <c r="O99" s="3">
        <v>29.6</v>
      </c>
      <c r="P99" s="3">
        <v>18.7</v>
      </c>
    </row>
    <row r="100" spans="1:16" x14ac:dyDescent="0.25">
      <c r="A100" s="1">
        <v>91</v>
      </c>
      <c r="B100" s="3">
        <v>1.052</v>
      </c>
      <c r="C100" s="3">
        <v>20.5</v>
      </c>
      <c r="D100" s="3">
        <v>46</v>
      </c>
      <c r="E100" s="3">
        <v>177</v>
      </c>
      <c r="F100" s="3">
        <v>70</v>
      </c>
      <c r="G100" s="3">
        <v>37.200000000000003</v>
      </c>
      <c r="H100" s="3">
        <v>99.7</v>
      </c>
      <c r="I100" s="3">
        <v>95.6</v>
      </c>
      <c r="J100" s="3">
        <v>102.2</v>
      </c>
      <c r="K100" s="3">
        <v>58.3</v>
      </c>
      <c r="L100" s="3">
        <v>38.200000000000003</v>
      </c>
      <c r="M100" s="3">
        <v>22.5</v>
      </c>
      <c r="N100" s="3">
        <v>29.1</v>
      </c>
      <c r="O100" s="3">
        <v>27.7</v>
      </c>
      <c r="P100" s="3">
        <v>17.7</v>
      </c>
    </row>
    <row r="101" spans="1:16" x14ac:dyDescent="0.25">
      <c r="A101" s="1">
        <v>92</v>
      </c>
      <c r="B101" s="3">
        <v>1.0572999999999999</v>
      </c>
      <c r="C101" s="3">
        <v>18.2</v>
      </c>
      <c r="D101" s="3">
        <v>44</v>
      </c>
      <c r="E101" s="3">
        <v>179.75</v>
      </c>
      <c r="F101" s="3">
        <v>69.5</v>
      </c>
      <c r="G101" s="3">
        <v>39.200000000000003</v>
      </c>
      <c r="H101" s="3">
        <v>101.9</v>
      </c>
      <c r="I101" s="3">
        <v>93.2</v>
      </c>
      <c r="J101" s="3">
        <v>100.6</v>
      </c>
      <c r="K101" s="3">
        <v>58.9</v>
      </c>
      <c r="L101" s="3">
        <v>39.700000000000003</v>
      </c>
      <c r="M101" s="3">
        <v>23.1</v>
      </c>
      <c r="N101" s="3">
        <v>31.4</v>
      </c>
      <c r="O101" s="3">
        <v>28.4</v>
      </c>
      <c r="P101" s="3">
        <v>18.8</v>
      </c>
    </row>
    <row r="102" spans="1:16" x14ac:dyDescent="0.25">
      <c r="A102" s="1">
        <v>93</v>
      </c>
      <c r="B102" s="3">
        <v>1.0794999999999999</v>
      </c>
      <c r="C102" s="3">
        <v>8.5</v>
      </c>
      <c r="D102" s="3">
        <v>47</v>
      </c>
      <c r="E102" s="3">
        <v>165.25</v>
      </c>
      <c r="F102" s="3">
        <v>70.5</v>
      </c>
      <c r="G102" s="3">
        <v>37.5</v>
      </c>
      <c r="H102" s="3">
        <v>97.2</v>
      </c>
      <c r="I102" s="3">
        <v>83.1</v>
      </c>
      <c r="J102" s="3">
        <v>95.4</v>
      </c>
      <c r="K102" s="3">
        <v>56.9</v>
      </c>
      <c r="L102" s="3">
        <v>38.299999999999997</v>
      </c>
      <c r="M102" s="3">
        <v>22.1</v>
      </c>
      <c r="N102" s="3">
        <v>30.1</v>
      </c>
      <c r="O102" s="3">
        <v>28.2</v>
      </c>
      <c r="P102" s="3">
        <v>18.399999999999999</v>
      </c>
    </row>
    <row r="103" spans="1:16" x14ac:dyDescent="0.25">
      <c r="A103" s="1">
        <v>94</v>
      </c>
      <c r="B103" s="3">
        <v>1.0424</v>
      </c>
      <c r="C103" s="3">
        <v>24.9</v>
      </c>
      <c r="D103" s="3">
        <v>46</v>
      </c>
      <c r="E103" s="3">
        <v>192.5</v>
      </c>
      <c r="F103" s="3">
        <v>71.75</v>
      </c>
      <c r="G103" s="3">
        <v>38</v>
      </c>
      <c r="H103" s="3">
        <v>106.6</v>
      </c>
      <c r="I103" s="3">
        <v>97.5</v>
      </c>
      <c r="J103" s="3">
        <v>100.6</v>
      </c>
      <c r="K103" s="3">
        <v>58.9</v>
      </c>
      <c r="L103" s="3">
        <v>40.5</v>
      </c>
      <c r="M103" s="3">
        <v>24.5</v>
      </c>
      <c r="N103" s="3">
        <v>33.299999999999997</v>
      </c>
      <c r="O103" s="3">
        <v>29.6</v>
      </c>
      <c r="P103" s="3">
        <v>19.100000000000001</v>
      </c>
    </row>
    <row r="104" spans="1:16" x14ac:dyDescent="0.25">
      <c r="A104" s="1">
        <v>95</v>
      </c>
      <c r="B104" s="3">
        <v>1.0785</v>
      </c>
      <c r="C104" s="3">
        <v>9</v>
      </c>
      <c r="D104" s="3">
        <v>47</v>
      </c>
      <c r="E104" s="3">
        <v>184.25</v>
      </c>
      <c r="F104" s="3">
        <v>74.5</v>
      </c>
      <c r="G104" s="3">
        <v>37.299999999999997</v>
      </c>
      <c r="H104" s="3">
        <v>99.6</v>
      </c>
      <c r="I104" s="3">
        <v>88.8</v>
      </c>
      <c r="J104" s="3">
        <v>101.4</v>
      </c>
      <c r="K104" s="3">
        <v>57.4</v>
      </c>
      <c r="L104" s="3">
        <v>39.6</v>
      </c>
      <c r="M104" s="3">
        <v>24.6</v>
      </c>
      <c r="N104" s="3">
        <v>30.3</v>
      </c>
      <c r="O104" s="3">
        <v>27.9</v>
      </c>
      <c r="P104" s="3">
        <v>17.8</v>
      </c>
    </row>
    <row r="105" spans="1:16" x14ac:dyDescent="0.25">
      <c r="A105" s="1">
        <v>96</v>
      </c>
      <c r="B105" s="3">
        <v>1.0590999999999999</v>
      </c>
      <c r="C105" s="3">
        <v>17.399999999999999</v>
      </c>
      <c r="D105" s="3">
        <v>53</v>
      </c>
      <c r="E105" s="3">
        <v>224.5</v>
      </c>
      <c r="F105" s="3">
        <v>77.75</v>
      </c>
      <c r="G105" s="3">
        <v>41.1</v>
      </c>
      <c r="H105" s="3">
        <v>113.2</v>
      </c>
      <c r="I105" s="3">
        <v>99.2</v>
      </c>
      <c r="J105" s="3">
        <v>107.5</v>
      </c>
      <c r="K105" s="3">
        <v>61.7</v>
      </c>
      <c r="L105" s="3">
        <v>42.3</v>
      </c>
      <c r="M105" s="3">
        <v>23.2</v>
      </c>
      <c r="N105" s="3">
        <v>32.9</v>
      </c>
      <c r="O105" s="3">
        <v>30.8</v>
      </c>
      <c r="P105" s="3">
        <v>20.399999999999999</v>
      </c>
    </row>
    <row r="106" spans="1:16" x14ac:dyDescent="0.25">
      <c r="A106" s="1">
        <v>97</v>
      </c>
      <c r="B106" s="3">
        <v>1.077</v>
      </c>
      <c r="C106" s="3">
        <v>9.6</v>
      </c>
      <c r="D106" s="3">
        <v>38</v>
      </c>
      <c r="E106" s="3">
        <v>188.75</v>
      </c>
      <c r="F106" s="3">
        <v>73.25</v>
      </c>
      <c r="G106" s="3">
        <v>37.5</v>
      </c>
      <c r="H106" s="3">
        <v>99.1</v>
      </c>
      <c r="I106" s="3">
        <v>91.6</v>
      </c>
      <c r="J106" s="3">
        <v>102.4</v>
      </c>
      <c r="K106" s="3">
        <v>60.6</v>
      </c>
      <c r="L106" s="3">
        <v>39.4</v>
      </c>
      <c r="M106" s="3">
        <v>22.9</v>
      </c>
      <c r="N106" s="3">
        <v>31.6</v>
      </c>
      <c r="O106" s="3">
        <v>30.1</v>
      </c>
      <c r="P106" s="3">
        <v>18.5</v>
      </c>
    </row>
    <row r="107" spans="1:16" x14ac:dyDescent="0.25">
      <c r="A107" s="1">
        <v>98</v>
      </c>
      <c r="B107" s="3">
        <v>1.073</v>
      </c>
      <c r="C107" s="3">
        <v>11.3</v>
      </c>
      <c r="D107" s="3">
        <v>50</v>
      </c>
      <c r="E107" s="3">
        <v>162.5</v>
      </c>
      <c r="F107" s="3">
        <v>66.5</v>
      </c>
      <c r="G107" s="3">
        <v>38.700000000000003</v>
      </c>
      <c r="H107" s="3">
        <v>99.4</v>
      </c>
      <c r="I107" s="3">
        <v>86.7</v>
      </c>
      <c r="J107" s="3">
        <v>96.2</v>
      </c>
      <c r="K107" s="3">
        <v>62.1</v>
      </c>
      <c r="L107" s="3">
        <v>39.299999999999997</v>
      </c>
      <c r="M107" s="3">
        <v>23.3</v>
      </c>
      <c r="N107" s="3">
        <v>30.6</v>
      </c>
      <c r="O107" s="3">
        <v>27.8</v>
      </c>
      <c r="P107" s="3">
        <v>18.2</v>
      </c>
    </row>
    <row r="108" spans="1:16" x14ac:dyDescent="0.25">
      <c r="A108" s="1">
        <v>99</v>
      </c>
      <c r="B108" s="3">
        <v>1.0582</v>
      </c>
      <c r="C108" s="3">
        <v>17.8</v>
      </c>
      <c r="D108" s="3">
        <v>46</v>
      </c>
      <c r="E108" s="3">
        <v>156.5</v>
      </c>
      <c r="F108" s="3">
        <v>68.25</v>
      </c>
      <c r="G108" s="3">
        <v>35.9</v>
      </c>
      <c r="H108" s="3">
        <v>95.1</v>
      </c>
      <c r="I108" s="3">
        <v>88.2</v>
      </c>
      <c r="J108" s="3">
        <v>92.8</v>
      </c>
      <c r="K108" s="3">
        <v>54.7</v>
      </c>
      <c r="L108" s="3">
        <v>37.299999999999997</v>
      </c>
      <c r="M108" s="3">
        <v>21.9</v>
      </c>
      <c r="N108" s="3">
        <v>31.6</v>
      </c>
      <c r="O108" s="3">
        <v>27.5</v>
      </c>
      <c r="P108" s="3">
        <v>18.2</v>
      </c>
    </row>
    <row r="109" spans="1:16" x14ac:dyDescent="0.25">
      <c r="A109" s="1">
        <v>100</v>
      </c>
      <c r="B109" s="3">
        <v>1.0484</v>
      </c>
      <c r="C109" s="3">
        <v>22.2</v>
      </c>
      <c r="D109" s="3">
        <v>47</v>
      </c>
      <c r="E109" s="3">
        <v>197</v>
      </c>
      <c r="F109" s="3">
        <v>72</v>
      </c>
      <c r="G109" s="3">
        <v>40</v>
      </c>
      <c r="H109" s="3">
        <v>107.5</v>
      </c>
      <c r="I109" s="3">
        <v>94</v>
      </c>
      <c r="J109" s="3">
        <v>103.7</v>
      </c>
      <c r="K109" s="3">
        <v>62.7</v>
      </c>
      <c r="L109" s="3">
        <v>39</v>
      </c>
      <c r="M109" s="3">
        <v>22.3</v>
      </c>
      <c r="N109" s="3">
        <v>35.299999999999997</v>
      </c>
      <c r="O109" s="3">
        <v>30.9</v>
      </c>
      <c r="P109" s="3">
        <v>18.3</v>
      </c>
    </row>
    <row r="110" spans="1:16" x14ac:dyDescent="0.25">
      <c r="A110" s="1">
        <v>101</v>
      </c>
      <c r="B110" s="3">
        <v>1.0506</v>
      </c>
      <c r="C110" s="3">
        <v>21.2</v>
      </c>
      <c r="D110" s="3">
        <v>49</v>
      </c>
      <c r="E110" s="3">
        <v>198.5</v>
      </c>
      <c r="F110" s="3">
        <v>73.5</v>
      </c>
      <c r="G110" s="3">
        <v>40.1</v>
      </c>
      <c r="H110" s="3">
        <v>106.5</v>
      </c>
      <c r="I110" s="3">
        <v>95</v>
      </c>
      <c r="J110" s="3">
        <v>101.7</v>
      </c>
      <c r="K110" s="3">
        <v>59</v>
      </c>
      <c r="L110" s="3">
        <v>39.4</v>
      </c>
      <c r="M110" s="3">
        <v>22.3</v>
      </c>
      <c r="N110" s="3">
        <v>32.200000000000003</v>
      </c>
      <c r="O110" s="3">
        <v>31</v>
      </c>
      <c r="P110" s="3">
        <v>18.600000000000001</v>
      </c>
    </row>
    <row r="111" spans="1:16" x14ac:dyDescent="0.25">
      <c r="A111" s="1">
        <v>102</v>
      </c>
      <c r="B111" s="3">
        <v>1.0524</v>
      </c>
      <c r="C111" s="3">
        <v>20.399999999999999</v>
      </c>
      <c r="D111" s="3">
        <v>48</v>
      </c>
      <c r="E111" s="3">
        <v>173.75</v>
      </c>
      <c r="F111" s="3">
        <v>72</v>
      </c>
      <c r="G111" s="3">
        <v>37</v>
      </c>
      <c r="H111" s="3">
        <v>99.1</v>
      </c>
      <c r="I111" s="3">
        <v>92</v>
      </c>
      <c r="J111" s="3">
        <v>98.3</v>
      </c>
      <c r="K111" s="3">
        <v>59.3</v>
      </c>
      <c r="L111" s="3">
        <v>38.4</v>
      </c>
      <c r="M111" s="3">
        <v>22.4</v>
      </c>
      <c r="N111" s="3">
        <v>27.9</v>
      </c>
      <c r="O111" s="3">
        <v>26.2</v>
      </c>
      <c r="P111" s="3">
        <v>17</v>
      </c>
    </row>
    <row r="112" spans="1:16" x14ac:dyDescent="0.25">
      <c r="A112" s="1">
        <v>103</v>
      </c>
      <c r="B112" s="3">
        <v>1.0529999999999999</v>
      </c>
      <c r="C112" s="3">
        <v>20.100000000000001</v>
      </c>
      <c r="D112" s="3">
        <v>41</v>
      </c>
      <c r="E112" s="3">
        <v>172.75</v>
      </c>
      <c r="F112" s="3">
        <v>71.25</v>
      </c>
      <c r="G112" s="3">
        <v>36.299999999999997</v>
      </c>
      <c r="H112" s="3">
        <v>96.7</v>
      </c>
      <c r="I112" s="3">
        <v>89.2</v>
      </c>
      <c r="J112" s="3">
        <v>98.3</v>
      </c>
      <c r="K112" s="3">
        <v>60</v>
      </c>
      <c r="L112" s="3">
        <v>38.4</v>
      </c>
      <c r="M112" s="3">
        <v>23.2</v>
      </c>
      <c r="N112" s="3">
        <v>31</v>
      </c>
      <c r="O112" s="3">
        <v>29.2</v>
      </c>
      <c r="P112" s="3">
        <v>18.399999999999999</v>
      </c>
    </row>
    <row r="113" spans="1:16" x14ac:dyDescent="0.25">
      <c r="A113" s="1">
        <v>104</v>
      </c>
      <c r="B113" s="3">
        <v>1.048</v>
      </c>
      <c r="C113" s="3">
        <v>22.3</v>
      </c>
      <c r="D113" s="3">
        <v>49</v>
      </c>
      <c r="E113" s="3">
        <v>196.75</v>
      </c>
      <c r="F113" s="3">
        <v>73.75</v>
      </c>
      <c r="G113" s="3">
        <v>40.700000000000003</v>
      </c>
      <c r="H113" s="3">
        <v>103.5</v>
      </c>
      <c r="I113" s="3">
        <v>95.5</v>
      </c>
      <c r="J113" s="3">
        <v>101.6</v>
      </c>
      <c r="K113" s="3">
        <v>59.1</v>
      </c>
      <c r="L113" s="3">
        <v>39.799999999999997</v>
      </c>
      <c r="M113" s="3">
        <v>25.4</v>
      </c>
      <c r="N113" s="3">
        <v>31</v>
      </c>
      <c r="O113" s="3">
        <v>30.3</v>
      </c>
      <c r="P113" s="3">
        <v>19.7</v>
      </c>
    </row>
    <row r="114" spans="1:16" x14ac:dyDescent="0.25">
      <c r="A114" s="1">
        <v>105</v>
      </c>
      <c r="B114" s="3">
        <v>1.0411999999999999</v>
      </c>
      <c r="C114" s="3">
        <v>25.4</v>
      </c>
      <c r="D114" s="3">
        <v>43</v>
      </c>
      <c r="E114" s="3">
        <v>177</v>
      </c>
      <c r="F114" s="3">
        <v>69.25</v>
      </c>
      <c r="G114" s="3">
        <v>39.6</v>
      </c>
      <c r="H114" s="3">
        <v>104</v>
      </c>
      <c r="I114" s="3">
        <v>98.6</v>
      </c>
      <c r="J114" s="3">
        <v>99.5</v>
      </c>
      <c r="K114" s="3">
        <v>59.5</v>
      </c>
      <c r="L114" s="3">
        <v>36.1</v>
      </c>
      <c r="M114" s="3">
        <v>22</v>
      </c>
      <c r="N114" s="3">
        <v>30.1</v>
      </c>
      <c r="O114" s="3">
        <v>27.2</v>
      </c>
      <c r="P114" s="3">
        <v>17.7</v>
      </c>
    </row>
    <row r="115" spans="1:16" x14ac:dyDescent="0.25">
      <c r="A115" s="1">
        <v>106</v>
      </c>
      <c r="B115" s="3">
        <v>1.0578000000000001</v>
      </c>
      <c r="C115" s="3">
        <v>18</v>
      </c>
      <c r="D115" s="3">
        <v>43</v>
      </c>
      <c r="E115" s="3">
        <v>165.5</v>
      </c>
      <c r="F115" s="3">
        <v>68.5</v>
      </c>
      <c r="G115" s="3">
        <v>31.1</v>
      </c>
      <c r="H115" s="3">
        <v>93.1</v>
      </c>
      <c r="I115" s="3">
        <v>87.3</v>
      </c>
      <c r="J115" s="3">
        <v>96.6</v>
      </c>
      <c r="K115" s="3">
        <v>54.7</v>
      </c>
      <c r="L115" s="3">
        <v>39</v>
      </c>
      <c r="M115" s="3">
        <v>24.8</v>
      </c>
      <c r="N115" s="3">
        <v>31</v>
      </c>
      <c r="O115" s="3">
        <v>29.4</v>
      </c>
      <c r="P115" s="3">
        <v>18.8</v>
      </c>
    </row>
    <row r="116" spans="1:16" x14ac:dyDescent="0.25">
      <c r="A116" s="1">
        <v>107</v>
      </c>
      <c r="B116" s="3">
        <v>1.0547</v>
      </c>
      <c r="C116" s="3">
        <v>19.3</v>
      </c>
      <c r="D116" s="3">
        <v>43</v>
      </c>
      <c r="E116" s="3">
        <v>200.25</v>
      </c>
      <c r="F116" s="3">
        <v>73.5</v>
      </c>
      <c r="G116" s="3">
        <v>38.6</v>
      </c>
      <c r="H116" s="3">
        <v>105.2</v>
      </c>
      <c r="I116" s="3">
        <v>102.8</v>
      </c>
      <c r="J116" s="3">
        <v>103.6</v>
      </c>
      <c r="K116" s="3">
        <v>61.2</v>
      </c>
      <c r="L116" s="3">
        <v>39.299999999999997</v>
      </c>
      <c r="M116" s="3">
        <v>23.5</v>
      </c>
      <c r="N116" s="3">
        <v>30.5</v>
      </c>
      <c r="O116" s="3">
        <v>28.5</v>
      </c>
      <c r="P116" s="3">
        <v>18.100000000000001</v>
      </c>
    </row>
    <row r="117" spans="1:16" x14ac:dyDescent="0.25">
      <c r="A117" s="1">
        <v>108</v>
      </c>
      <c r="B117" s="3">
        <v>1.0569</v>
      </c>
      <c r="C117" s="3">
        <v>18.3</v>
      </c>
      <c r="D117" s="3">
        <v>52</v>
      </c>
      <c r="E117" s="3">
        <v>203.25</v>
      </c>
      <c r="F117" s="3">
        <v>74.25</v>
      </c>
      <c r="G117" s="3">
        <v>42</v>
      </c>
      <c r="H117" s="3">
        <v>110</v>
      </c>
      <c r="I117" s="3">
        <v>101.6</v>
      </c>
      <c r="J117" s="3">
        <v>100.7</v>
      </c>
      <c r="K117" s="3">
        <v>55.8</v>
      </c>
      <c r="L117" s="3">
        <v>38.700000000000003</v>
      </c>
      <c r="M117" s="3">
        <v>23.4</v>
      </c>
      <c r="N117" s="3">
        <v>35.1</v>
      </c>
      <c r="O117" s="3">
        <v>29.6</v>
      </c>
      <c r="P117" s="3">
        <v>19.100000000000001</v>
      </c>
    </row>
    <row r="118" spans="1:16" x14ac:dyDescent="0.25">
      <c r="A118" s="1">
        <v>109</v>
      </c>
      <c r="B118" s="3">
        <v>1.0592999999999999</v>
      </c>
      <c r="C118" s="3">
        <v>17.3</v>
      </c>
      <c r="D118" s="3">
        <v>43</v>
      </c>
      <c r="E118" s="3">
        <v>194</v>
      </c>
      <c r="F118" s="3">
        <v>75.5</v>
      </c>
      <c r="G118" s="3">
        <v>38.5</v>
      </c>
      <c r="H118" s="3">
        <v>110.1</v>
      </c>
      <c r="I118" s="3">
        <v>88.7</v>
      </c>
      <c r="J118" s="3">
        <v>102.1</v>
      </c>
      <c r="K118" s="3">
        <v>57.5</v>
      </c>
      <c r="L118" s="3">
        <v>40</v>
      </c>
      <c r="M118" s="3">
        <v>24.8</v>
      </c>
      <c r="N118" s="3">
        <v>35.1</v>
      </c>
      <c r="O118" s="3">
        <v>30.7</v>
      </c>
      <c r="P118" s="3">
        <v>19.2</v>
      </c>
    </row>
    <row r="119" spans="1:16" x14ac:dyDescent="0.25">
      <c r="A119" s="1">
        <v>110</v>
      </c>
      <c r="B119" s="3">
        <v>1.05</v>
      </c>
      <c r="C119" s="3">
        <v>21.4</v>
      </c>
      <c r="D119" s="3">
        <v>40</v>
      </c>
      <c r="E119" s="3">
        <v>168.5</v>
      </c>
      <c r="F119" s="3">
        <v>69.25</v>
      </c>
      <c r="G119" s="3">
        <v>34.200000000000003</v>
      </c>
      <c r="H119" s="3">
        <v>97.8</v>
      </c>
      <c r="I119" s="3">
        <v>92.3</v>
      </c>
      <c r="J119" s="3">
        <v>100.6</v>
      </c>
      <c r="K119" s="3">
        <v>57.5</v>
      </c>
      <c r="L119" s="3">
        <v>36.799999999999997</v>
      </c>
      <c r="M119" s="3">
        <v>22.8</v>
      </c>
      <c r="N119" s="3">
        <v>32.1</v>
      </c>
      <c r="O119" s="3">
        <v>26</v>
      </c>
      <c r="P119" s="3">
        <v>17.3</v>
      </c>
    </row>
    <row r="120" spans="1:16" x14ac:dyDescent="0.25">
      <c r="A120" s="1">
        <v>111</v>
      </c>
      <c r="B120" s="3">
        <v>1.0538000000000001</v>
      </c>
      <c r="C120" s="3">
        <v>19.7</v>
      </c>
      <c r="D120" s="3">
        <v>43</v>
      </c>
      <c r="E120" s="3">
        <v>170.75</v>
      </c>
      <c r="F120" s="3">
        <v>68.5</v>
      </c>
      <c r="G120" s="3">
        <v>37.200000000000003</v>
      </c>
      <c r="H120" s="3">
        <v>96.3</v>
      </c>
      <c r="I120" s="3">
        <v>90.6</v>
      </c>
      <c r="J120" s="3">
        <v>99.3</v>
      </c>
      <c r="K120" s="3">
        <v>61.9</v>
      </c>
      <c r="L120" s="3">
        <v>38</v>
      </c>
      <c r="M120" s="3">
        <v>22.3</v>
      </c>
      <c r="N120" s="3">
        <v>33.299999999999997</v>
      </c>
      <c r="O120" s="3">
        <v>28.2</v>
      </c>
      <c r="P120" s="3">
        <v>18.100000000000001</v>
      </c>
    </row>
    <row r="121" spans="1:16" x14ac:dyDescent="0.25">
      <c r="A121" s="1">
        <v>112</v>
      </c>
      <c r="B121" s="3">
        <v>1.0355000000000001</v>
      </c>
      <c r="C121" s="3">
        <v>28</v>
      </c>
      <c r="D121" s="3">
        <v>43</v>
      </c>
      <c r="E121" s="3">
        <v>183.25</v>
      </c>
      <c r="F121" s="3">
        <v>70</v>
      </c>
      <c r="G121" s="3">
        <v>37.1</v>
      </c>
      <c r="H121" s="3">
        <v>108</v>
      </c>
      <c r="I121" s="3">
        <v>105</v>
      </c>
      <c r="J121" s="3">
        <v>103</v>
      </c>
      <c r="K121" s="3">
        <v>63.7</v>
      </c>
      <c r="L121" s="3">
        <v>40</v>
      </c>
      <c r="M121" s="3">
        <v>23.6</v>
      </c>
      <c r="N121" s="3">
        <v>33.5</v>
      </c>
      <c r="O121" s="3">
        <v>27.8</v>
      </c>
      <c r="P121" s="3">
        <v>17.399999999999999</v>
      </c>
    </row>
    <row r="122" spans="1:16" x14ac:dyDescent="0.25">
      <c r="A122" s="1">
        <v>113</v>
      </c>
      <c r="B122" s="3">
        <v>1.0486</v>
      </c>
      <c r="C122" s="3">
        <v>22.1</v>
      </c>
      <c r="D122" s="3">
        <v>47</v>
      </c>
      <c r="E122" s="3">
        <v>178.25</v>
      </c>
      <c r="F122" s="3">
        <v>70</v>
      </c>
      <c r="G122" s="3">
        <v>40.200000000000003</v>
      </c>
      <c r="H122" s="3">
        <v>99.7</v>
      </c>
      <c r="I122" s="3">
        <v>95</v>
      </c>
      <c r="J122" s="3">
        <v>98.6</v>
      </c>
      <c r="K122" s="3">
        <v>62.3</v>
      </c>
      <c r="L122" s="3">
        <v>38.1</v>
      </c>
      <c r="M122" s="3">
        <v>23.9</v>
      </c>
      <c r="N122" s="3">
        <v>35.299999999999997</v>
      </c>
      <c r="O122" s="3">
        <v>31.1</v>
      </c>
      <c r="P122" s="3">
        <v>19.8</v>
      </c>
    </row>
    <row r="123" spans="1:16" x14ac:dyDescent="0.25">
      <c r="A123" s="1">
        <v>114</v>
      </c>
      <c r="B123" s="3">
        <v>1.0503</v>
      </c>
      <c r="C123" s="3">
        <v>21.3</v>
      </c>
      <c r="D123" s="3">
        <v>42</v>
      </c>
      <c r="E123" s="3">
        <v>163</v>
      </c>
      <c r="F123" s="3">
        <v>70.25</v>
      </c>
      <c r="G123" s="3">
        <v>35.299999999999997</v>
      </c>
      <c r="H123" s="3">
        <v>93.5</v>
      </c>
      <c r="I123" s="3">
        <v>89.6</v>
      </c>
      <c r="J123" s="3">
        <v>99.8</v>
      </c>
      <c r="K123" s="3">
        <v>61.5</v>
      </c>
      <c r="L123" s="3">
        <v>37.799999999999997</v>
      </c>
      <c r="M123" s="3">
        <v>21.9</v>
      </c>
      <c r="N123" s="3">
        <v>30.7</v>
      </c>
      <c r="O123" s="3">
        <v>27.6</v>
      </c>
      <c r="P123" s="3">
        <v>17.399999999999999</v>
      </c>
    </row>
    <row r="124" spans="1:16" x14ac:dyDescent="0.25">
      <c r="A124" s="1">
        <v>115</v>
      </c>
      <c r="B124" s="3">
        <v>1.0384</v>
      </c>
      <c r="C124" s="3">
        <v>26.7</v>
      </c>
      <c r="D124" s="3">
        <v>48</v>
      </c>
      <c r="E124" s="3">
        <v>175.25</v>
      </c>
      <c r="F124" s="3">
        <v>71.75</v>
      </c>
      <c r="G124" s="3">
        <v>38</v>
      </c>
      <c r="H124" s="3">
        <v>100.7</v>
      </c>
      <c r="I124" s="3">
        <v>92.4</v>
      </c>
      <c r="J124" s="3">
        <v>97.5</v>
      </c>
      <c r="K124" s="3">
        <v>59.3</v>
      </c>
      <c r="L124" s="3">
        <v>38.1</v>
      </c>
      <c r="M124" s="3">
        <v>21.8</v>
      </c>
      <c r="N124" s="3">
        <v>31.8</v>
      </c>
      <c r="O124" s="3">
        <v>27.3</v>
      </c>
      <c r="P124" s="3">
        <v>17.5</v>
      </c>
    </row>
    <row r="125" spans="1:16" x14ac:dyDescent="0.25">
      <c r="A125" s="1">
        <v>116</v>
      </c>
      <c r="B125" s="3">
        <v>1.0607</v>
      </c>
      <c r="C125" s="3">
        <v>16.7</v>
      </c>
      <c r="D125" s="3">
        <v>40</v>
      </c>
      <c r="E125" s="3">
        <v>158</v>
      </c>
      <c r="F125" s="3">
        <v>69.25</v>
      </c>
      <c r="G125" s="3">
        <v>36.299999999999997</v>
      </c>
      <c r="H125" s="3">
        <v>97</v>
      </c>
      <c r="I125" s="3">
        <v>86.6</v>
      </c>
      <c r="J125" s="3">
        <v>92.6</v>
      </c>
      <c r="K125" s="3">
        <v>55.9</v>
      </c>
      <c r="L125" s="3">
        <v>36.299999999999997</v>
      </c>
      <c r="M125" s="3">
        <v>22.1</v>
      </c>
      <c r="N125" s="3">
        <v>29.8</v>
      </c>
      <c r="O125" s="3">
        <v>26.3</v>
      </c>
      <c r="P125" s="3">
        <v>17.3</v>
      </c>
    </row>
    <row r="126" spans="1:16" x14ac:dyDescent="0.25">
      <c r="A126" s="1">
        <v>117</v>
      </c>
      <c r="B126" s="3">
        <v>1.0528999999999999</v>
      </c>
      <c r="C126" s="3">
        <v>20.100000000000001</v>
      </c>
      <c r="D126" s="3">
        <v>48</v>
      </c>
      <c r="E126" s="3">
        <v>177.25</v>
      </c>
      <c r="F126" s="3">
        <v>72.75</v>
      </c>
      <c r="G126" s="3">
        <v>36.799999999999997</v>
      </c>
      <c r="H126" s="3">
        <v>96</v>
      </c>
      <c r="I126" s="3">
        <v>90</v>
      </c>
      <c r="J126" s="3">
        <v>99.7</v>
      </c>
      <c r="K126" s="3">
        <v>58.8</v>
      </c>
      <c r="L126" s="3">
        <v>38.4</v>
      </c>
      <c r="M126" s="3">
        <v>22.8</v>
      </c>
      <c r="N126" s="3">
        <v>29.9</v>
      </c>
      <c r="O126" s="3">
        <v>28</v>
      </c>
      <c r="P126" s="3">
        <v>18.100000000000001</v>
      </c>
    </row>
    <row r="127" spans="1:16" x14ac:dyDescent="0.25">
      <c r="A127" s="1">
        <v>118</v>
      </c>
      <c r="B127" s="3">
        <v>1.0670999999999999</v>
      </c>
      <c r="C127" s="3">
        <v>13.9</v>
      </c>
      <c r="D127" s="3">
        <v>51</v>
      </c>
      <c r="E127" s="3">
        <v>179</v>
      </c>
      <c r="F127" s="3">
        <v>72</v>
      </c>
      <c r="G127" s="3">
        <v>41</v>
      </c>
      <c r="H127" s="3">
        <v>99.2</v>
      </c>
      <c r="I127" s="3">
        <v>90</v>
      </c>
      <c r="J127" s="3">
        <v>96.4</v>
      </c>
      <c r="K127" s="3">
        <v>56.8</v>
      </c>
      <c r="L127" s="3">
        <v>38.799999999999997</v>
      </c>
      <c r="M127" s="3">
        <v>23.3</v>
      </c>
      <c r="N127" s="3">
        <v>33.4</v>
      </c>
      <c r="O127" s="3">
        <v>29.8</v>
      </c>
      <c r="P127" s="3">
        <v>19.5</v>
      </c>
    </row>
    <row r="128" spans="1:16" x14ac:dyDescent="0.25">
      <c r="A128" s="1">
        <v>119</v>
      </c>
      <c r="B128" s="3">
        <v>1.0404</v>
      </c>
      <c r="C128" s="3">
        <v>25.8</v>
      </c>
      <c r="D128" s="3">
        <v>40</v>
      </c>
      <c r="E128" s="3">
        <v>191</v>
      </c>
      <c r="F128" s="3">
        <v>74</v>
      </c>
      <c r="G128" s="3">
        <v>38.299999999999997</v>
      </c>
      <c r="H128" s="3">
        <v>95.4</v>
      </c>
      <c r="I128" s="3">
        <v>92.4</v>
      </c>
      <c r="J128" s="3">
        <v>104.3</v>
      </c>
      <c r="K128" s="3">
        <v>64.599999999999994</v>
      </c>
      <c r="L128" s="3">
        <v>41.1</v>
      </c>
      <c r="M128" s="3">
        <v>24.8</v>
      </c>
      <c r="N128" s="3">
        <v>33.6</v>
      </c>
      <c r="O128" s="3">
        <v>29.5</v>
      </c>
      <c r="P128" s="3">
        <v>18.5</v>
      </c>
    </row>
    <row r="129" spans="1:16" x14ac:dyDescent="0.25">
      <c r="A129" s="1">
        <v>120</v>
      </c>
      <c r="B129" s="3">
        <v>1.0575000000000001</v>
      </c>
      <c r="C129" s="3">
        <v>18.100000000000001</v>
      </c>
      <c r="D129" s="3">
        <v>44</v>
      </c>
      <c r="E129" s="3">
        <v>187.5</v>
      </c>
      <c r="F129" s="3">
        <v>72.25</v>
      </c>
      <c r="G129" s="3">
        <v>38</v>
      </c>
      <c r="H129" s="3">
        <v>101.8</v>
      </c>
      <c r="I129" s="3">
        <v>87.5</v>
      </c>
      <c r="J129" s="3">
        <v>101</v>
      </c>
      <c r="K129" s="3">
        <v>58.5</v>
      </c>
      <c r="L129" s="3">
        <v>39.200000000000003</v>
      </c>
      <c r="M129" s="3">
        <v>24.5</v>
      </c>
      <c r="N129" s="3">
        <v>32.1</v>
      </c>
      <c r="O129" s="3">
        <v>28.6</v>
      </c>
      <c r="P129" s="3">
        <v>18</v>
      </c>
    </row>
    <row r="130" spans="1:16" x14ac:dyDescent="0.25">
      <c r="A130" s="1">
        <v>121</v>
      </c>
      <c r="B130" s="3">
        <v>1.0358000000000001</v>
      </c>
      <c r="C130" s="3">
        <v>27.9</v>
      </c>
      <c r="D130" s="3">
        <v>52</v>
      </c>
      <c r="E130" s="3">
        <v>206.5</v>
      </c>
      <c r="F130" s="3">
        <v>74.5</v>
      </c>
      <c r="G130" s="3">
        <v>40.799999999999997</v>
      </c>
      <c r="H130" s="3">
        <v>104.3</v>
      </c>
      <c r="I130" s="3">
        <v>99.2</v>
      </c>
      <c r="J130" s="3">
        <v>104.1</v>
      </c>
      <c r="K130" s="3">
        <v>58.5</v>
      </c>
      <c r="L130" s="3">
        <v>39.299999999999997</v>
      </c>
      <c r="M130" s="3">
        <v>24.6</v>
      </c>
      <c r="N130" s="3">
        <v>33.9</v>
      </c>
      <c r="O130" s="3">
        <v>31.2</v>
      </c>
      <c r="P130" s="3">
        <v>19.5</v>
      </c>
    </row>
    <row r="131" spans="1:16" x14ac:dyDescent="0.25">
      <c r="A131" s="1">
        <v>122</v>
      </c>
      <c r="B131" s="3">
        <v>1.0414000000000001</v>
      </c>
      <c r="C131" s="3">
        <v>25.3</v>
      </c>
      <c r="D131" s="3">
        <v>44</v>
      </c>
      <c r="E131" s="3">
        <v>185.25</v>
      </c>
      <c r="F131" s="3">
        <v>71.5</v>
      </c>
      <c r="G131" s="3">
        <v>39.5</v>
      </c>
      <c r="H131" s="3">
        <v>99.2</v>
      </c>
      <c r="I131" s="3">
        <v>98.1</v>
      </c>
      <c r="J131" s="3">
        <v>101.4</v>
      </c>
      <c r="K131" s="3">
        <v>57.1</v>
      </c>
      <c r="L131" s="3">
        <v>40.5</v>
      </c>
      <c r="M131" s="3">
        <v>23.2</v>
      </c>
      <c r="N131" s="3">
        <v>33</v>
      </c>
      <c r="O131" s="3">
        <v>29.6</v>
      </c>
      <c r="P131" s="3">
        <v>18.399999999999999</v>
      </c>
    </row>
    <row r="132" spans="1:16" x14ac:dyDescent="0.25">
      <c r="A132" s="1">
        <v>123</v>
      </c>
      <c r="B132" s="3">
        <v>1.0651999999999999</v>
      </c>
      <c r="C132" s="3">
        <v>14.7</v>
      </c>
      <c r="D132" s="3">
        <v>40</v>
      </c>
      <c r="E132" s="3">
        <v>160.25</v>
      </c>
      <c r="F132" s="3">
        <v>68.75</v>
      </c>
      <c r="G132" s="3">
        <v>36.9</v>
      </c>
      <c r="H132" s="3">
        <v>99.3</v>
      </c>
      <c r="I132" s="3">
        <v>83.3</v>
      </c>
      <c r="J132" s="3">
        <v>97.5</v>
      </c>
      <c r="K132" s="3">
        <v>60.5</v>
      </c>
      <c r="L132" s="3">
        <v>38.700000000000003</v>
      </c>
      <c r="M132" s="3">
        <v>22.6</v>
      </c>
      <c r="N132" s="3">
        <v>34.4</v>
      </c>
      <c r="O132" s="3">
        <v>28</v>
      </c>
      <c r="P132" s="3">
        <v>17.600000000000001</v>
      </c>
    </row>
    <row r="133" spans="1:16" x14ac:dyDescent="0.25">
      <c r="A133" s="1">
        <v>124</v>
      </c>
      <c r="B133" s="3">
        <v>1.0623</v>
      </c>
      <c r="C133" s="3">
        <v>16</v>
      </c>
      <c r="D133" s="3">
        <v>47</v>
      </c>
      <c r="E133" s="3">
        <v>151.5</v>
      </c>
      <c r="F133" s="3">
        <v>66.75</v>
      </c>
      <c r="G133" s="3">
        <v>36.9</v>
      </c>
      <c r="H133" s="3">
        <v>94</v>
      </c>
      <c r="I133" s="3">
        <v>86.1</v>
      </c>
      <c r="J133" s="3">
        <v>95.2</v>
      </c>
      <c r="K133" s="3">
        <v>58.1</v>
      </c>
      <c r="L133" s="3">
        <v>36.5</v>
      </c>
      <c r="M133" s="3">
        <v>22.1</v>
      </c>
      <c r="N133" s="3">
        <v>30.6</v>
      </c>
      <c r="O133" s="3">
        <v>27.5</v>
      </c>
      <c r="P133" s="3">
        <v>17.600000000000001</v>
      </c>
    </row>
    <row r="134" spans="1:16" x14ac:dyDescent="0.25">
      <c r="A134" s="1">
        <v>125</v>
      </c>
      <c r="B134" s="3">
        <v>1.0673999999999999</v>
      </c>
      <c r="C134" s="3">
        <v>13.8</v>
      </c>
      <c r="D134" s="3">
        <v>50</v>
      </c>
      <c r="E134" s="3">
        <v>161</v>
      </c>
      <c r="F134" s="3">
        <v>66.5</v>
      </c>
      <c r="G134" s="3">
        <v>37.700000000000003</v>
      </c>
      <c r="H134" s="3">
        <v>98.9</v>
      </c>
      <c r="I134" s="3">
        <v>84.1</v>
      </c>
      <c r="J134" s="3">
        <v>94</v>
      </c>
      <c r="K134" s="3">
        <v>58.5</v>
      </c>
      <c r="L134" s="3">
        <v>36.6</v>
      </c>
      <c r="M134" s="3">
        <v>23.5</v>
      </c>
      <c r="N134" s="3">
        <v>34.4</v>
      </c>
      <c r="O134" s="3">
        <v>29.2</v>
      </c>
      <c r="P134" s="3">
        <v>18</v>
      </c>
    </row>
    <row r="135" spans="1:16" x14ac:dyDescent="0.25">
      <c r="A135" s="1">
        <v>126</v>
      </c>
      <c r="B135" s="3">
        <v>1.0587</v>
      </c>
      <c r="C135" s="3">
        <v>17.5</v>
      </c>
      <c r="D135" s="3">
        <v>46</v>
      </c>
      <c r="E135" s="3">
        <v>167</v>
      </c>
      <c r="F135" s="3">
        <v>67</v>
      </c>
      <c r="G135" s="3">
        <v>36.6</v>
      </c>
      <c r="H135" s="3">
        <v>101</v>
      </c>
      <c r="I135" s="3">
        <v>89.9</v>
      </c>
      <c r="J135" s="3">
        <v>100</v>
      </c>
      <c r="K135" s="3">
        <v>60.7</v>
      </c>
      <c r="L135" s="3">
        <v>36</v>
      </c>
      <c r="M135" s="3">
        <v>21.9</v>
      </c>
      <c r="N135" s="3">
        <v>35.6</v>
      </c>
      <c r="O135" s="3">
        <v>30.2</v>
      </c>
      <c r="P135" s="3">
        <v>17.600000000000001</v>
      </c>
    </row>
    <row r="136" spans="1:16" x14ac:dyDescent="0.25">
      <c r="A136" s="1">
        <v>127</v>
      </c>
      <c r="B136" s="3">
        <v>1.0373000000000001</v>
      </c>
      <c r="C136" s="3">
        <v>27.2</v>
      </c>
      <c r="D136" s="3">
        <v>42</v>
      </c>
      <c r="E136" s="3">
        <v>177.5</v>
      </c>
      <c r="F136" s="3">
        <v>68.75</v>
      </c>
      <c r="G136" s="3">
        <v>38.9</v>
      </c>
      <c r="H136" s="3">
        <v>98.7</v>
      </c>
      <c r="I136" s="3">
        <v>92.1</v>
      </c>
      <c r="J136" s="3">
        <v>98.5</v>
      </c>
      <c r="K136" s="3">
        <v>60.7</v>
      </c>
      <c r="L136" s="3">
        <v>36.799999999999997</v>
      </c>
      <c r="M136" s="3">
        <v>22.2</v>
      </c>
      <c r="N136" s="3">
        <v>33.799999999999997</v>
      </c>
      <c r="O136" s="3">
        <v>30.3</v>
      </c>
      <c r="P136" s="3">
        <v>17.2</v>
      </c>
    </row>
    <row r="137" spans="1:16" x14ac:dyDescent="0.25">
      <c r="A137" s="1">
        <v>128</v>
      </c>
      <c r="B137" s="3">
        <v>1.0589999999999999</v>
      </c>
      <c r="C137" s="3">
        <v>17.399999999999999</v>
      </c>
      <c r="D137" s="3">
        <v>43</v>
      </c>
      <c r="E137" s="3">
        <v>152.25</v>
      </c>
      <c r="F137" s="3">
        <v>67.75</v>
      </c>
      <c r="G137" s="3">
        <v>37.5</v>
      </c>
      <c r="H137" s="3">
        <v>95.9</v>
      </c>
      <c r="I137" s="3">
        <v>78</v>
      </c>
      <c r="J137" s="3">
        <v>93.2</v>
      </c>
      <c r="K137" s="3">
        <v>53.5</v>
      </c>
      <c r="L137" s="3">
        <v>35.799999999999997</v>
      </c>
      <c r="M137" s="3">
        <v>20.8</v>
      </c>
      <c r="N137" s="3">
        <v>33.9</v>
      </c>
      <c r="O137" s="3">
        <v>28.2</v>
      </c>
      <c r="P137" s="3">
        <v>17.399999999999999</v>
      </c>
    </row>
    <row r="138" spans="1:16" x14ac:dyDescent="0.25">
      <c r="A138" s="1">
        <v>129</v>
      </c>
      <c r="B138" s="3">
        <v>1.0515000000000001</v>
      </c>
      <c r="C138" s="3">
        <v>20.8</v>
      </c>
      <c r="D138" s="3">
        <v>40</v>
      </c>
      <c r="E138" s="3">
        <v>192.25</v>
      </c>
      <c r="F138" s="3">
        <v>73.25</v>
      </c>
      <c r="G138" s="3">
        <v>39.799999999999997</v>
      </c>
      <c r="H138" s="3">
        <v>103.9</v>
      </c>
      <c r="I138" s="3">
        <v>93.5</v>
      </c>
      <c r="J138" s="3">
        <v>99.5</v>
      </c>
      <c r="K138" s="3">
        <v>61.7</v>
      </c>
      <c r="L138" s="3">
        <v>39</v>
      </c>
      <c r="M138" s="3">
        <v>21.8</v>
      </c>
      <c r="N138" s="3">
        <v>33.299999999999997</v>
      </c>
      <c r="O138" s="3">
        <v>29.6</v>
      </c>
      <c r="P138" s="3">
        <v>18.100000000000001</v>
      </c>
    </row>
    <row r="139" spans="1:16" x14ac:dyDescent="0.25">
      <c r="A139" s="1">
        <v>130</v>
      </c>
      <c r="B139" s="3">
        <v>1.0648</v>
      </c>
      <c r="C139" s="3">
        <v>14.9</v>
      </c>
      <c r="D139" s="3">
        <v>42</v>
      </c>
      <c r="E139" s="3">
        <v>165.25</v>
      </c>
      <c r="F139" s="3">
        <v>69.75</v>
      </c>
      <c r="G139" s="3">
        <v>38.299999999999997</v>
      </c>
      <c r="H139" s="3">
        <v>96.2</v>
      </c>
      <c r="I139" s="3">
        <v>87</v>
      </c>
      <c r="J139" s="3">
        <v>97.8</v>
      </c>
      <c r="K139" s="3">
        <v>57.4</v>
      </c>
      <c r="L139" s="3">
        <v>36.9</v>
      </c>
      <c r="M139" s="3">
        <v>22.2</v>
      </c>
      <c r="N139" s="3">
        <v>31.6</v>
      </c>
      <c r="O139" s="3">
        <v>27.8</v>
      </c>
      <c r="P139" s="3">
        <v>17.7</v>
      </c>
    </row>
    <row r="140" spans="1:16" x14ac:dyDescent="0.25">
      <c r="A140" s="1">
        <v>131</v>
      </c>
      <c r="B140" s="3">
        <v>1.0575000000000001</v>
      </c>
      <c r="C140" s="3">
        <v>18.100000000000001</v>
      </c>
      <c r="D140" s="3">
        <v>49</v>
      </c>
      <c r="E140" s="3">
        <v>171.75</v>
      </c>
      <c r="F140" s="3">
        <v>71.5</v>
      </c>
      <c r="G140" s="3">
        <v>35.5</v>
      </c>
      <c r="H140" s="3">
        <v>97.8</v>
      </c>
      <c r="I140" s="3">
        <v>90.1</v>
      </c>
      <c r="J140" s="3">
        <v>95.8</v>
      </c>
      <c r="K140" s="3">
        <v>57</v>
      </c>
      <c r="L140" s="3">
        <v>38.700000000000003</v>
      </c>
      <c r="M140" s="3">
        <v>23.2</v>
      </c>
      <c r="N140" s="3">
        <v>27.5</v>
      </c>
      <c r="O140" s="3">
        <v>26.5</v>
      </c>
      <c r="P140" s="3">
        <v>17.600000000000001</v>
      </c>
    </row>
    <row r="141" spans="1:16" x14ac:dyDescent="0.25">
      <c r="A141" s="1">
        <v>132</v>
      </c>
      <c r="B141" s="3">
        <v>1.0471999999999999</v>
      </c>
      <c r="C141" s="3">
        <v>22.7</v>
      </c>
      <c r="D141" s="3">
        <v>40</v>
      </c>
      <c r="E141" s="3">
        <v>171.25</v>
      </c>
      <c r="F141" s="3">
        <v>70.5</v>
      </c>
      <c r="G141" s="3">
        <v>36.299999999999997</v>
      </c>
      <c r="H141" s="3">
        <v>94.6</v>
      </c>
      <c r="I141" s="3">
        <v>90.3</v>
      </c>
      <c r="J141" s="3">
        <v>99.1</v>
      </c>
      <c r="K141" s="3">
        <v>60.3</v>
      </c>
      <c r="L141" s="3">
        <v>38.5</v>
      </c>
      <c r="M141" s="3">
        <v>23</v>
      </c>
      <c r="N141" s="3">
        <v>31.2</v>
      </c>
      <c r="O141" s="3">
        <v>28.4</v>
      </c>
      <c r="P141" s="3">
        <v>17.100000000000001</v>
      </c>
    </row>
    <row r="142" spans="1:16" x14ac:dyDescent="0.25">
      <c r="A142" s="1">
        <v>133</v>
      </c>
      <c r="B142" s="3">
        <v>1.0451999999999999</v>
      </c>
      <c r="C142" s="3">
        <v>23.6</v>
      </c>
      <c r="D142" s="3">
        <v>47</v>
      </c>
      <c r="E142" s="3">
        <v>197</v>
      </c>
      <c r="F142" s="3">
        <v>73.25</v>
      </c>
      <c r="G142" s="3">
        <v>37.799999999999997</v>
      </c>
      <c r="H142" s="3">
        <v>103.6</v>
      </c>
      <c r="I142" s="3">
        <v>99.8</v>
      </c>
      <c r="J142" s="3">
        <v>103.2</v>
      </c>
      <c r="K142" s="3">
        <v>61.2</v>
      </c>
      <c r="L142" s="3">
        <v>38.1</v>
      </c>
      <c r="M142" s="3">
        <v>22.6</v>
      </c>
      <c r="N142" s="3">
        <v>33.5</v>
      </c>
      <c r="O142" s="3">
        <v>28.6</v>
      </c>
      <c r="P142" s="3">
        <v>17.899999999999999</v>
      </c>
    </row>
    <row r="143" spans="1:16" x14ac:dyDescent="0.25">
      <c r="A143" s="1">
        <v>134</v>
      </c>
      <c r="B143" s="3">
        <v>1.0398000000000001</v>
      </c>
      <c r="C143" s="3">
        <v>26.1</v>
      </c>
      <c r="D143" s="3">
        <v>50</v>
      </c>
      <c r="E143" s="3">
        <v>157</v>
      </c>
      <c r="F143" s="3">
        <v>66.75</v>
      </c>
      <c r="G143" s="3">
        <v>37.799999999999997</v>
      </c>
      <c r="H143" s="3">
        <v>100.4</v>
      </c>
      <c r="I143" s="3">
        <v>89.4</v>
      </c>
      <c r="J143" s="3">
        <v>92.3</v>
      </c>
      <c r="K143" s="3">
        <v>56.1</v>
      </c>
      <c r="L143" s="3">
        <v>35.6</v>
      </c>
      <c r="M143" s="3">
        <v>20.5</v>
      </c>
      <c r="N143" s="3">
        <v>33.6</v>
      </c>
      <c r="O143" s="3">
        <v>29.3</v>
      </c>
      <c r="P143" s="3">
        <v>17.3</v>
      </c>
    </row>
    <row r="144" spans="1:16" x14ac:dyDescent="0.25">
      <c r="A144" s="1">
        <v>135</v>
      </c>
      <c r="B144" s="3">
        <v>1.0435000000000001</v>
      </c>
      <c r="C144" s="3">
        <v>24.4</v>
      </c>
      <c r="D144" s="3">
        <v>41</v>
      </c>
      <c r="E144" s="3">
        <v>168.25</v>
      </c>
      <c r="F144" s="3">
        <v>69.5</v>
      </c>
      <c r="G144" s="3">
        <v>36.5</v>
      </c>
      <c r="H144" s="3">
        <v>98.4</v>
      </c>
      <c r="I144" s="3">
        <v>87.2</v>
      </c>
      <c r="J144" s="3">
        <v>98.4</v>
      </c>
      <c r="K144" s="3">
        <v>56</v>
      </c>
      <c r="L144" s="3">
        <v>36.9</v>
      </c>
      <c r="M144" s="3">
        <v>23</v>
      </c>
      <c r="N144" s="3">
        <v>34</v>
      </c>
      <c r="O144" s="3">
        <v>29.8</v>
      </c>
      <c r="P144" s="3">
        <v>18.100000000000001</v>
      </c>
    </row>
    <row r="145" spans="1:16" x14ac:dyDescent="0.25">
      <c r="A145" s="1">
        <v>136</v>
      </c>
      <c r="B145" s="3">
        <v>1.0374000000000001</v>
      </c>
      <c r="C145" s="3">
        <v>27.1</v>
      </c>
      <c r="D145" s="3">
        <v>44</v>
      </c>
      <c r="E145" s="3">
        <v>186</v>
      </c>
      <c r="F145" s="3">
        <v>69.75</v>
      </c>
      <c r="G145" s="3">
        <v>37.799999999999997</v>
      </c>
      <c r="H145" s="3">
        <v>104.6</v>
      </c>
      <c r="I145" s="3">
        <v>101.1</v>
      </c>
      <c r="J145" s="3">
        <v>102.1</v>
      </c>
      <c r="K145" s="3">
        <v>58.9</v>
      </c>
      <c r="L145" s="3">
        <v>37.9</v>
      </c>
      <c r="M145" s="3">
        <v>22.7</v>
      </c>
      <c r="N145" s="3">
        <v>30.9</v>
      </c>
      <c r="O145" s="3">
        <v>28.8</v>
      </c>
      <c r="P145" s="3">
        <v>17.600000000000001</v>
      </c>
    </row>
    <row r="146" spans="1:16" x14ac:dyDescent="0.25">
      <c r="A146" s="1">
        <v>137</v>
      </c>
      <c r="B146" s="3">
        <v>1.0490999999999999</v>
      </c>
      <c r="C146" s="3">
        <v>21.8</v>
      </c>
      <c r="D146" s="3">
        <v>39</v>
      </c>
      <c r="E146" s="3">
        <v>166.75</v>
      </c>
      <c r="F146" s="3">
        <v>70.75</v>
      </c>
      <c r="G146" s="3">
        <v>37</v>
      </c>
      <c r="H146" s="3">
        <v>92.9</v>
      </c>
      <c r="I146" s="3">
        <v>86.1</v>
      </c>
      <c r="J146" s="3">
        <v>95.6</v>
      </c>
      <c r="K146" s="3">
        <v>58.8</v>
      </c>
      <c r="L146" s="3">
        <v>36.1</v>
      </c>
      <c r="M146" s="3">
        <v>22.4</v>
      </c>
      <c r="N146" s="3">
        <v>32.700000000000003</v>
      </c>
      <c r="O146" s="3">
        <v>28.3</v>
      </c>
      <c r="P146" s="3">
        <v>17.100000000000001</v>
      </c>
    </row>
    <row r="147" spans="1:16" x14ac:dyDescent="0.25">
      <c r="A147" s="1">
        <v>138</v>
      </c>
      <c r="B147" s="3">
        <v>1.0325</v>
      </c>
      <c r="C147" s="3">
        <v>29.4</v>
      </c>
      <c r="D147" s="3">
        <v>43</v>
      </c>
      <c r="E147" s="3">
        <v>187.75</v>
      </c>
      <c r="F147" s="3">
        <v>74</v>
      </c>
      <c r="G147" s="3">
        <v>37.700000000000003</v>
      </c>
      <c r="H147" s="3">
        <v>97.8</v>
      </c>
      <c r="I147" s="3">
        <v>98.6</v>
      </c>
      <c r="J147" s="3">
        <v>100.6</v>
      </c>
      <c r="K147" s="3">
        <v>63.6</v>
      </c>
      <c r="L147" s="3">
        <v>39.200000000000003</v>
      </c>
      <c r="M147" s="3">
        <v>23.8</v>
      </c>
      <c r="N147" s="3">
        <v>34.299999999999997</v>
      </c>
      <c r="O147" s="3">
        <v>28.4</v>
      </c>
      <c r="P147" s="3">
        <v>17.7</v>
      </c>
    </row>
    <row r="148" spans="1:16" x14ac:dyDescent="0.25">
      <c r="A148" s="1">
        <v>139</v>
      </c>
      <c r="B148" s="3">
        <v>1.0481</v>
      </c>
      <c r="C148" s="3">
        <v>22.3</v>
      </c>
      <c r="D148" s="3">
        <v>40</v>
      </c>
      <c r="E148" s="3">
        <v>168.25</v>
      </c>
      <c r="F148" s="3">
        <v>71.25</v>
      </c>
      <c r="G148" s="3">
        <v>34.299999999999997</v>
      </c>
      <c r="H148" s="3">
        <v>98.3</v>
      </c>
      <c r="I148" s="3">
        <v>88.5</v>
      </c>
      <c r="J148" s="3">
        <v>98.3</v>
      </c>
      <c r="K148" s="3">
        <v>58.1</v>
      </c>
      <c r="L148" s="3">
        <v>38.4</v>
      </c>
      <c r="M148" s="3">
        <v>22.5</v>
      </c>
      <c r="N148" s="3">
        <v>31.7</v>
      </c>
      <c r="O148" s="3">
        <v>27.4</v>
      </c>
      <c r="P148" s="3">
        <v>17.600000000000001</v>
      </c>
    </row>
    <row r="149" spans="1:16" x14ac:dyDescent="0.25">
      <c r="A149" s="1">
        <v>140</v>
      </c>
      <c r="B149" s="3">
        <v>1.0522</v>
      </c>
      <c r="C149" s="3">
        <v>20.399999999999999</v>
      </c>
      <c r="D149" s="3">
        <v>49</v>
      </c>
      <c r="E149" s="3">
        <v>212.75</v>
      </c>
      <c r="F149" s="3">
        <v>75</v>
      </c>
      <c r="G149" s="3">
        <v>40.799999999999997</v>
      </c>
      <c r="H149" s="3">
        <v>104.7</v>
      </c>
      <c r="I149" s="3">
        <v>106.6</v>
      </c>
      <c r="J149" s="3">
        <v>107.7</v>
      </c>
      <c r="K149" s="3">
        <v>66.5</v>
      </c>
      <c r="L149" s="3">
        <v>42.5</v>
      </c>
      <c r="M149" s="3">
        <v>24.5</v>
      </c>
      <c r="N149" s="3">
        <v>35.5</v>
      </c>
      <c r="O149" s="3">
        <v>29.8</v>
      </c>
      <c r="P149" s="3">
        <v>18.7</v>
      </c>
    </row>
    <row r="150" spans="1:16" x14ac:dyDescent="0.25">
      <c r="A150" s="1">
        <v>141</v>
      </c>
      <c r="B150" s="3">
        <v>1.0422</v>
      </c>
      <c r="C150" s="3">
        <v>24.9</v>
      </c>
      <c r="D150" s="3">
        <v>40</v>
      </c>
      <c r="E150" s="3">
        <v>176.75</v>
      </c>
      <c r="F150" s="3">
        <v>71</v>
      </c>
      <c r="G150" s="3">
        <v>37.4</v>
      </c>
      <c r="H150" s="3">
        <v>98.6</v>
      </c>
      <c r="I150" s="3">
        <v>93.1</v>
      </c>
      <c r="J150" s="3">
        <v>101.6</v>
      </c>
      <c r="K150" s="3">
        <v>59.1</v>
      </c>
      <c r="L150" s="3">
        <v>39.6</v>
      </c>
      <c r="M150" s="3">
        <v>21.6</v>
      </c>
      <c r="N150" s="3">
        <v>30.8</v>
      </c>
      <c r="O150" s="3">
        <v>27.9</v>
      </c>
      <c r="P150" s="3">
        <v>16.600000000000001</v>
      </c>
    </row>
    <row r="151" spans="1:16" x14ac:dyDescent="0.25">
      <c r="A151" s="1">
        <v>142</v>
      </c>
      <c r="B151" s="3">
        <v>1.0570999999999999</v>
      </c>
      <c r="C151" s="3">
        <v>18.3</v>
      </c>
      <c r="D151" s="3">
        <v>40</v>
      </c>
      <c r="E151" s="3">
        <v>173.25</v>
      </c>
      <c r="F151" s="3">
        <v>69.5</v>
      </c>
      <c r="G151" s="3">
        <v>36.5</v>
      </c>
      <c r="H151" s="3">
        <v>99.5</v>
      </c>
      <c r="I151" s="3">
        <v>93</v>
      </c>
      <c r="J151" s="3">
        <v>99.3</v>
      </c>
      <c r="K151" s="3">
        <v>60.4</v>
      </c>
      <c r="L151" s="3">
        <v>38.200000000000003</v>
      </c>
      <c r="M151" s="3">
        <v>22</v>
      </c>
      <c r="N151" s="3">
        <v>32</v>
      </c>
      <c r="O151" s="3">
        <v>28.5</v>
      </c>
      <c r="P151" s="3">
        <v>17.8</v>
      </c>
    </row>
    <row r="152" spans="1:16" x14ac:dyDescent="0.25">
      <c r="A152" s="1">
        <v>143</v>
      </c>
      <c r="B152" s="3">
        <v>1.0459000000000001</v>
      </c>
      <c r="C152" s="3">
        <v>23.3</v>
      </c>
      <c r="D152" s="3">
        <v>52</v>
      </c>
      <c r="E152" s="3">
        <v>167</v>
      </c>
      <c r="F152" s="3">
        <v>67.75</v>
      </c>
      <c r="G152" s="3">
        <v>37.5</v>
      </c>
      <c r="H152" s="3">
        <v>102.7</v>
      </c>
      <c r="I152" s="3">
        <v>91</v>
      </c>
      <c r="J152" s="3">
        <v>98.9</v>
      </c>
      <c r="K152" s="3">
        <v>57.1</v>
      </c>
      <c r="L152" s="3">
        <v>36.700000000000003</v>
      </c>
      <c r="M152" s="3">
        <v>22.3</v>
      </c>
      <c r="N152" s="3">
        <v>31.6</v>
      </c>
      <c r="O152" s="3">
        <v>27.5</v>
      </c>
      <c r="P152" s="3">
        <v>17.899999999999999</v>
      </c>
    </row>
    <row r="153" spans="1:16" x14ac:dyDescent="0.25">
      <c r="A153" s="1">
        <v>144</v>
      </c>
      <c r="B153" s="3">
        <v>1.0774999999999999</v>
      </c>
      <c r="C153" s="3">
        <v>9.4</v>
      </c>
      <c r="D153" s="3">
        <v>23</v>
      </c>
      <c r="E153" s="3">
        <v>159.75</v>
      </c>
      <c r="F153" s="3">
        <v>72.25</v>
      </c>
      <c r="G153" s="3">
        <v>35.5</v>
      </c>
      <c r="H153" s="3">
        <v>92.1</v>
      </c>
      <c r="I153" s="3">
        <v>77.099999999999994</v>
      </c>
      <c r="J153" s="3">
        <v>93.9</v>
      </c>
      <c r="K153" s="3">
        <v>56.1</v>
      </c>
      <c r="L153" s="3">
        <v>36.1</v>
      </c>
      <c r="M153" s="3">
        <v>22.7</v>
      </c>
      <c r="N153" s="3">
        <v>30.5</v>
      </c>
      <c r="O153" s="3">
        <v>27.2</v>
      </c>
      <c r="P153" s="3">
        <v>18.2</v>
      </c>
    </row>
    <row r="154" spans="1:16" x14ac:dyDescent="0.25">
      <c r="A154" s="1">
        <v>145</v>
      </c>
      <c r="B154" s="3">
        <v>1.0753999999999999</v>
      </c>
      <c r="C154" s="3">
        <v>10.3</v>
      </c>
      <c r="D154" s="3">
        <v>23</v>
      </c>
      <c r="E154" s="3">
        <v>188.15</v>
      </c>
      <c r="F154" s="3">
        <v>77.5</v>
      </c>
      <c r="G154" s="3">
        <v>38</v>
      </c>
      <c r="H154" s="3">
        <v>96.6</v>
      </c>
      <c r="I154" s="3">
        <v>85.3</v>
      </c>
      <c r="J154" s="3">
        <v>102.5</v>
      </c>
      <c r="K154" s="3">
        <v>59.1</v>
      </c>
      <c r="L154" s="3">
        <v>37.6</v>
      </c>
      <c r="M154" s="3">
        <v>23.2</v>
      </c>
      <c r="N154" s="3">
        <v>31.8</v>
      </c>
      <c r="O154" s="3">
        <v>29.7</v>
      </c>
      <c r="P154" s="3">
        <v>18.3</v>
      </c>
    </row>
    <row r="155" spans="1:16" x14ac:dyDescent="0.25">
      <c r="A155" s="1">
        <v>146</v>
      </c>
      <c r="B155" s="3">
        <v>1.0664</v>
      </c>
      <c r="C155" s="3">
        <v>14.2</v>
      </c>
      <c r="D155" s="3">
        <v>24</v>
      </c>
      <c r="E155" s="3">
        <v>156</v>
      </c>
      <c r="F155" s="3">
        <v>70.75</v>
      </c>
      <c r="G155" s="3">
        <v>35.700000000000003</v>
      </c>
      <c r="H155" s="3">
        <v>92.7</v>
      </c>
      <c r="I155" s="3">
        <v>81.900000000000006</v>
      </c>
      <c r="J155" s="3">
        <v>95.3</v>
      </c>
      <c r="K155" s="3">
        <v>56.4</v>
      </c>
      <c r="L155" s="3">
        <v>36.5</v>
      </c>
      <c r="M155" s="3">
        <v>22</v>
      </c>
      <c r="N155" s="3">
        <v>33.5</v>
      </c>
      <c r="O155" s="3">
        <v>28.3</v>
      </c>
      <c r="P155" s="3">
        <v>17.3</v>
      </c>
    </row>
    <row r="156" spans="1:16" x14ac:dyDescent="0.25">
      <c r="A156" s="1">
        <v>147</v>
      </c>
      <c r="B156" s="3">
        <v>1.0549999999999999</v>
      </c>
      <c r="C156" s="3">
        <v>19.2</v>
      </c>
      <c r="D156" s="3">
        <v>24</v>
      </c>
      <c r="E156" s="3">
        <v>208.5</v>
      </c>
      <c r="F156" s="3">
        <v>72.75</v>
      </c>
      <c r="G156" s="3">
        <v>39.200000000000003</v>
      </c>
      <c r="H156" s="3">
        <v>102</v>
      </c>
      <c r="I156" s="3">
        <v>99.1</v>
      </c>
      <c r="J156" s="3">
        <v>110.1</v>
      </c>
      <c r="K156" s="3">
        <v>71.2</v>
      </c>
      <c r="L156" s="3">
        <v>43.5</v>
      </c>
      <c r="M156" s="3">
        <v>25.2</v>
      </c>
      <c r="N156" s="3">
        <v>36.1</v>
      </c>
      <c r="O156" s="3">
        <v>30.3</v>
      </c>
      <c r="P156" s="3">
        <v>18.7</v>
      </c>
    </row>
    <row r="157" spans="1:16" x14ac:dyDescent="0.25">
      <c r="A157" s="1">
        <v>148</v>
      </c>
      <c r="B157" s="3">
        <v>1.0322</v>
      </c>
      <c r="C157" s="3">
        <v>29.6</v>
      </c>
      <c r="D157" s="3">
        <v>25</v>
      </c>
      <c r="E157" s="3">
        <v>206.5</v>
      </c>
      <c r="F157" s="3">
        <v>69.75</v>
      </c>
      <c r="G157" s="3">
        <v>40.9</v>
      </c>
      <c r="H157" s="3">
        <v>110.9</v>
      </c>
      <c r="I157" s="3">
        <v>100.5</v>
      </c>
      <c r="J157" s="3">
        <v>106.2</v>
      </c>
      <c r="K157" s="3">
        <v>68.400000000000006</v>
      </c>
      <c r="L157" s="3">
        <v>40.799999999999997</v>
      </c>
      <c r="M157" s="3">
        <v>24.6</v>
      </c>
      <c r="N157" s="3">
        <v>33.299999999999997</v>
      </c>
      <c r="O157" s="3">
        <v>29.7</v>
      </c>
      <c r="P157" s="3">
        <v>18.399999999999999</v>
      </c>
    </row>
    <row r="158" spans="1:16" x14ac:dyDescent="0.25">
      <c r="A158" s="1">
        <v>149</v>
      </c>
      <c r="B158" s="3">
        <v>1.0872999999999999</v>
      </c>
      <c r="C158" s="3">
        <v>5.3</v>
      </c>
      <c r="D158" s="3">
        <v>25</v>
      </c>
      <c r="E158" s="3">
        <v>143.75</v>
      </c>
      <c r="F158" s="3">
        <v>72.5</v>
      </c>
      <c r="G158" s="3">
        <v>35.200000000000003</v>
      </c>
      <c r="H158" s="3">
        <v>92.3</v>
      </c>
      <c r="I158" s="3">
        <v>76.5</v>
      </c>
      <c r="J158" s="3">
        <v>92.1</v>
      </c>
      <c r="K158" s="3">
        <v>51.9</v>
      </c>
      <c r="L158" s="3">
        <v>35.700000000000003</v>
      </c>
      <c r="M158" s="3">
        <v>22</v>
      </c>
      <c r="N158" s="3">
        <v>25.8</v>
      </c>
      <c r="O158" s="3">
        <v>25.2</v>
      </c>
      <c r="P158" s="3">
        <v>16.899999999999999</v>
      </c>
    </row>
    <row r="159" spans="1:16" x14ac:dyDescent="0.25">
      <c r="A159" s="1">
        <v>150</v>
      </c>
      <c r="B159" s="3">
        <v>1.0416000000000001</v>
      </c>
      <c r="C159" s="3">
        <v>25.2</v>
      </c>
      <c r="D159" s="3">
        <v>26</v>
      </c>
      <c r="E159" s="3">
        <v>223</v>
      </c>
      <c r="F159" s="3">
        <v>70.25</v>
      </c>
      <c r="G159" s="3">
        <v>40.6</v>
      </c>
      <c r="H159" s="3">
        <v>114.1</v>
      </c>
      <c r="I159" s="3">
        <v>106.8</v>
      </c>
      <c r="J159" s="3">
        <v>113.9</v>
      </c>
      <c r="K159" s="3">
        <v>67.599999999999994</v>
      </c>
      <c r="L159" s="3">
        <v>42.7</v>
      </c>
      <c r="M159" s="3">
        <v>24.7</v>
      </c>
      <c r="N159" s="3">
        <v>36</v>
      </c>
      <c r="O159" s="3">
        <v>30.4</v>
      </c>
      <c r="P159" s="3">
        <v>18.399999999999999</v>
      </c>
    </row>
    <row r="160" spans="1:16" x14ac:dyDescent="0.25">
      <c r="A160" s="1">
        <v>151</v>
      </c>
      <c r="B160" s="3">
        <v>1.0775999999999999</v>
      </c>
      <c r="C160" s="3">
        <v>9.4</v>
      </c>
      <c r="D160" s="3">
        <v>26</v>
      </c>
      <c r="E160" s="3">
        <v>152.25</v>
      </c>
      <c r="F160" s="3">
        <v>69</v>
      </c>
      <c r="G160" s="3">
        <v>35.4</v>
      </c>
      <c r="H160" s="3">
        <v>92.9</v>
      </c>
      <c r="I160" s="3">
        <v>77.599999999999994</v>
      </c>
      <c r="J160" s="3">
        <v>93.5</v>
      </c>
      <c r="K160" s="3">
        <v>56.9</v>
      </c>
      <c r="L160" s="3">
        <v>35.9</v>
      </c>
      <c r="M160" s="3">
        <v>20.399999999999999</v>
      </c>
      <c r="N160" s="3">
        <v>31.6</v>
      </c>
      <c r="O160" s="3">
        <v>29</v>
      </c>
      <c r="P160" s="3">
        <v>17.8</v>
      </c>
    </row>
    <row r="161" spans="1:16" x14ac:dyDescent="0.25">
      <c r="A161" s="1">
        <v>152</v>
      </c>
      <c r="B161" s="3">
        <v>1.0542</v>
      </c>
      <c r="C161" s="3">
        <v>19.600000000000001</v>
      </c>
      <c r="D161" s="3">
        <v>26</v>
      </c>
      <c r="E161" s="3">
        <v>241.75</v>
      </c>
      <c r="F161" s="3">
        <v>74.5</v>
      </c>
      <c r="G161" s="3">
        <v>41.8</v>
      </c>
      <c r="H161" s="3">
        <v>108.3</v>
      </c>
      <c r="I161" s="3">
        <v>102.9</v>
      </c>
      <c r="J161" s="3">
        <v>114.4</v>
      </c>
      <c r="K161" s="3">
        <v>72.900000000000006</v>
      </c>
      <c r="L161" s="3">
        <v>43.5</v>
      </c>
      <c r="M161" s="3">
        <v>25.1</v>
      </c>
      <c r="N161" s="3">
        <v>38.5</v>
      </c>
      <c r="O161" s="3">
        <v>33.799999999999997</v>
      </c>
      <c r="P161" s="3">
        <v>19.600000000000001</v>
      </c>
    </row>
    <row r="162" spans="1:16" x14ac:dyDescent="0.25">
      <c r="A162" s="1">
        <v>153</v>
      </c>
      <c r="B162" s="3">
        <v>1.0758000000000001</v>
      </c>
      <c r="C162" s="3">
        <v>10.1</v>
      </c>
      <c r="D162" s="3">
        <v>27</v>
      </c>
      <c r="E162" s="3">
        <v>146</v>
      </c>
      <c r="F162" s="3">
        <v>72.25</v>
      </c>
      <c r="G162" s="3">
        <v>34.1</v>
      </c>
      <c r="H162" s="3">
        <v>88.5</v>
      </c>
      <c r="I162" s="3">
        <v>72.8</v>
      </c>
      <c r="J162" s="3">
        <v>91.1</v>
      </c>
      <c r="K162" s="3">
        <v>53.6</v>
      </c>
      <c r="L162" s="3">
        <v>36.799999999999997</v>
      </c>
      <c r="M162" s="3">
        <v>23.8</v>
      </c>
      <c r="N162" s="3">
        <v>27.8</v>
      </c>
      <c r="O162" s="3">
        <v>26.3</v>
      </c>
      <c r="P162" s="3">
        <v>17.399999999999999</v>
      </c>
    </row>
    <row r="163" spans="1:16" x14ac:dyDescent="0.25">
      <c r="A163" s="1">
        <v>154</v>
      </c>
      <c r="B163" s="3">
        <v>1.0609999999999999</v>
      </c>
      <c r="C163" s="3">
        <v>16.5</v>
      </c>
      <c r="D163" s="3">
        <v>27</v>
      </c>
      <c r="E163" s="3">
        <v>156.75</v>
      </c>
      <c r="F163" s="3">
        <v>67.25</v>
      </c>
      <c r="G163" s="3">
        <v>37.9</v>
      </c>
      <c r="H163" s="3">
        <v>94</v>
      </c>
      <c r="I163" s="3">
        <v>88.2</v>
      </c>
      <c r="J163" s="3">
        <v>95.2</v>
      </c>
      <c r="K163" s="3">
        <v>56.8</v>
      </c>
      <c r="L163" s="3">
        <v>37.4</v>
      </c>
      <c r="M163" s="3">
        <v>22.8</v>
      </c>
      <c r="N163" s="3">
        <v>30.6</v>
      </c>
      <c r="O163" s="3">
        <v>28.3</v>
      </c>
      <c r="P163" s="3">
        <v>17.899999999999999</v>
      </c>
    </row>
    <row r="164" spans="1:16" x14ac:dyDescent="0.25">
      <c r="A164" s="1">
        <v>155</v>
      </c>
      <c r="B164" s="3">
        <v>1.0509999999999999</v>
      </c>
      <c r="C164" s="3">
        <v>21</v>
      </c>
      <c r="D164" s="3">
        <v>27</v>
      </c>
      <c r="E164" s="3">
        <v>200.25</v>
      </c>
      <c r="F164" s="3">
        <v>73.5</v>
      </c>
      <c r="G164" s="3">
        <v>38.200000000000003</v>
      </c>
      <c r="H164" s="3">
        <v>101.1</v>
      </c>
      <c r="I164" s="3">
        <v>100.1</v>
      </c>
      <c r="J164" s="3">
        <v>105</v>
      </c>
      <c r="K164" s="3">
        <v>62.1</v>
      </c>
      <c r="L164" s="3">
        <v>40</v>
      </c>
      <c r="M164" s="3">
        <v>24.9</v>
      </c>
      <c r="N164" s="3">
        <v>33.700000000000003</v>
      </c>
      <c r="O164" s="3">
        <v>29.2</v>
      </c>
      <c r="P164" s="3">
        <v>19.399999999999999</v>
      </c>
    </row>
    <row r="165" spans="1:16" x14ac:dyDescent="0.25">
      <c r="A165" s="1">
        <v>156</v>
      </c>
      <c r="B165" s="3">
        <v>1.0593999999999999</v>
      </c>
      <c r="C165" s="3">
        <v>17.3</v>
      </c>
      <c r="D165" s="3">
        <v>28</v>
      </c>
      <c r="E165" s="3">
        <v>171.5</v>
      </c>
      <c r="F165" s="3">
        <v>75.25</v>
      </c>
      <c r="G165" s="3">
        <v>35.6</v>
      </c>
      <c r="H165" s="3">
        <v>92.1</v>
      </c>
      <c r="I165" s="3">
        <v>83.5</v>
      </c>
      <c r="J165" s="3">
        <v>98.3</v>
      </c>
      <c r="K165" s="3">
        <v>57.3</v>
      </c>
      <c r="L165" s="3">
        <v>37.799999999999997</v>
      </c>
      <c r="M165" s="3">
        <v>21.7</v>
      </c>
      <c r="N165" s="3">
        <v>32.200000000000003</v>
      </c>
      <c r="O165" s="3">
        <v>27.7</v>
      </c>
      <c r="P165" s="3">
        <v>17.7</v>
      </c>
    </row>
    <row r="166" spans="1:16" x14ac:dyDescent="0.25">
      <c r="A166" s="1">
        <v>157</v>
      </c>
      <c r="B166" s="3">
        <v>1.0286999999999999</v>
      </c>
      <c r="C166" s="3">
        <v>31.2</v>
      </c>
      <c r="D166" s="3">
        <v>28</v>
      </c>
      <c r="E166" s="3">
        <v>205.75</v>
      </c>
      <c r="F166" s="3">
        <v>69</v>
      </c>
      <c r="G166" s="3">
        <v>38.5</v>
      </c>
      <c r="H166" s="3">
        <v>105.6</v>
      </c>
      <c r="I166" s="3">
        <v>105</v>
      </c>
      <c r="J166" s="3">
        <v>106.4</v>
      </c>
      <c r="K166" s="3">
        <v>68.599999999999994</v>
      </c>
      <c r="L166" s="3">
        <v>40</v>
      </c>
      <c r="M166" s="3">
        <v>25.2</v>
      </c>
      <c r="N166" s="3">
        <v>35.200000000000003</v>
      </c>
      <c r="O166" s="3">
        <v>30.7</v>
      </c>
      <c r="P166" s="3">
        <v>19.100000000000001</v>
      </c>
    </row>
    <row r="167" spans="1:16" x14ac:dyDescent="0.25">
      <c r="A167" s="1">
        <v>158</v>
      </c>
      <c r="B167" s="3">
        <v>1.0761000000000001</v>
      </c>
      <c r="C167" s="3">
        <v>10</v>
      </c>
      <c r="D167" s="3">
        <v>28</v>
      </c>
      <c r="E167" s="3">
        <v>182.5</v>
      </c>
      <c r="F167" s="3">
        <v>72.25</v>
      </c>
      <c r="G167" s="3">
        <v>37</v>
      </c>
      <c r="H167" s="3">
        <v>98.5</v>
      </c>
      <c r="I167" s="3">
        <v>90.8</v>
      </c>
      <c r="J167" s="3">
        <v>102.5</v>
      </c>
      <c r="K167" s="3">
        <v>60.8</v>
      </c>
      <c r="L167" s="3">
        <v>38.5</v>
      </c>
      <c r="M167" s="3">
        <v>25</v>
      </c>
      <c r="N167" s="3">
        <v>31.6</v>
      </c>
      <c r="O167" s="3">
        <v>28</v>
      </c>
      <c r="P167" s="3">
        <v>18.600000000000001</v>
      </c>
    </row>
    <row r="168" spans="1:16" x14ac:dyDescent="0.25">
      <c r="A168" s="1">
        <v>159</v>
      </c>
      <c r="B168" s="3">
        <v>1.0704</v>
      </c>
      <c r="C168" s="3">
        <v>12.5</v>
      </c>
      <c r="D168" s="3">
        <v>30</v>
      </c>
      <c r="E168" s="3">
        <v>136.5</v>
      </c>
      <c r="F168" s="3">
        <v>68.75</v>
      </c>
      <c r="G168" s="3">
        <v>35.9</v>
      </c>
      <c r="H168" s="3">
        <v>88.7</v>
      </c>
      <c r="I168" s="3">
        <v>76.599999999999994</v>
      </c>
      <c r="J168" s="3">
        <v>89.8</v>
      </c>
      <c r="K168" s="3">
        <v>50.1</v>
      </c>
      <c r="L168" s="3">
        <v>34.799999999999997</v>
      </c>
      <c r="M168" s="3">
        <v>21.8</v>
      </c>
      <c r="N168" s="3">
        <v>27</v>
      </c>
      <c r="O168" s="3">
        <v>34.9</v>
      </c>
      <c r="P168" s="3">
        <v>16.899999999999999</v>
      </c>
    </row>
    <row r="169" spans="1:16" x14ac:dyDescent="0.25">
      <c r="A169" s="1">
        <v>160</v>
      </c>
      <c r="B169" s="3">
        <v>1.0477000000000001</v>
      </c>
      <c r="C169" s="3">
        <v>22.5</v>
      </c>
      <c r="D169" s="3">
        <v>31</v>
      </c>
      <c r="E169" s="3">
        <v>177.25</v>
      </c>
      <c r="F169" s="3">
        <v>71.5</v>
      </c>
      <c r="G169" s="3">
        <v>36.200000000000003</v>
      </c>
      <c r="H169" s="3">
        <v>101.1</v>
      </c>
      <c r="I169" s="3">
        <v>92.4</v>
      </c>
      <c r="J169" s="3">
        <v>99.3</v>
      </c>
      <c r="K169" s="3">
        <v>59.4</v>
      </c>
      <c r="L169" s="3">
        <v>39</v>
      </c>
      <c r="M169" s="3">
        <v>24.6</v>
      </c>
      <c r="N169" s="3">
        <v>30.1</v>
      </c>
      <c r="O169" s="3">
        <v>28.2</v>
      </c>
      <c r="P169" s="3">
        <v>18.2</v>
      </c>
    </row>
    <row r="170" spans="1:16" x14ac:dyDescent="0.25">
      <c r="A170" s="1">
        <v>161</v>
      </c>
      <c r="B170" s="3">
        <v>1.0774999999999999</v>
      </c>
      <c r="C170" s="3">
        <v>9.4</v>
      </c>
      <c r="D170" s="3">
        <v>31</v>
      </c>
      <c r="E170" s="3">
        <v>151.25</v>
      </c>
      <c r="F170" s="3">
        <v>72.25</v>
      </c>
      <c r="G170" s="3">
        <v>35</v>
      </c>
      <c r="H170" s="3">
        <v>94</v>
      </c>
      <c r="I170" s="3">
        <v>81.2</v>
      </c>
      <c r="J170" s="3">
        <v>91.5</v>
      </c>
      <c r="K170" s="3">
        <v>52.5</v>
      </c>
      <c r="L170" s="3">
        <v>36.6</v>
      </c>
      <c r="M170" s="3">
        <v>21</v>
      </c>
      <c r="N170" s="3">
        <v>27</v>
      </c>
      <c r="O170" s="3">
        <v>26.3</v>
      </c>
      <c r="P170" s="3">
        <v>16.5</v>
      </c>
    </row>
    <row r="171" spans="1:16" x14ac:dyDescent="0.25">
      <c r="A171" s="1">
        <v>162</v>
      </c>
      <c r="B171" s="3">
        <v>1.0652999999999999</v>
      </c>
      <c r="C171" s="3">
        <v>14.6</v>
      </c>
      <c r="D171" s="3">
        <v>33</v>
      </c>
      <c r="E171" s="3">
        <v>196</v>
      </c>
      <c r="F171" s="3">
        <v>73</v>
      </c>
      <c r="G171" s="3">
        <v>38.5</v>
      </c>
      <c r="H171" s="3">
        <v>103.8</v>
      </c>
      <c r="I171" s="3">
        <v>95.6</v>
      </c>
      <c r="J171" s="3">
        <v>105.1</v>
      </c>
      <c r="K171" s="3">
        <v>61.4</v>
      </c>
      <c r="L171" s="3">
        <v>40.6</v>
      </c>
      <c r="M171" s="3">
        <v>25</v>
      </c>
      <c r="N171" s="3">
        <v>31.3</v>
      </c>
      <c r="O171" s="3">
        <v>29.2</v>
      </c>
      <c r="P171" s="3">
        <v>19.100000000000001</v>
      </c>
    </row>
    <row r="172" spans="1:16" x14ac:dyDescent="0.25">
      <c r="A172" s="1">
        <v>163</v>
      </c>
      <c r="B172" s="3">
        <v>1.069</v>
      </c>
      <c r="C172" s="3">
        <v>13</v>
      </c>
      <c r="D172" s="3">
        <v>33</v>
      </c>
      <c r="E172" s="3">
        <v>184.25</v>
      </c>
      <c r="F172" s="3">
        <v>68.75</v>
      </c>
      <c r="G172" s="3">
        <v>40.700000000000003</v>
      </c>
      <c r="H172" s="3">
        <v>98.9</v>
      </c>
      <c r="I172" s="3">
        <v>92.1</v>
      </c>
      <c r="J172" s="3">
        <v>103.5</v>
      </c>
      <c r="K172" s="3">
        <v>64</v>
      </c>
      <c r="L172" s="3">
        <v>37.299999999999997</v>
      </c>
      <c r="M172" s="3">
        <v>23.5</v>
      </c>
      <c r="N172" s="3">
        <v>33.5</v>
      </c>
      <c r="O172" s="3">
        <v>30.6</v>
      </c>
      <c r="P172" s="3">
        <v>19.7</v>
      </c>
    </row>
    <row r="173" spans="1:16" x14ac:dyDescent="0.25">
      <c r="A173" s="1">
        <v>164</v>
      </c>
      <c r="B173" s="3">
        <v>1.0644</v>
      </c>
      <c r="C173" s="3">
        <v>15.1</v>
      </c>
      <c r="D173" s="3">
        <v>34</v>
      </c>
      <c r="E173" s="3">
        <v>140</v>
      </c>
      <c r="F173" s="3">
        <v>70.5</v>
      </c>
      <c r="G173" s="3">
        <v>36</v>
      </c>
      <c r="H173" s="3">
        <v>89.2</v>
      </c>
      <c r="I173" s="3">
        <v>83.4</v>
      </c>
      <c r="J173" s="3">
        <v>89.6</v>
      </c>
      <c r="K173" s="3">
        <v>52.4</v>
      </c>
      <c r="L173" s="3">
        <v>35.6</v>
      </c>
      <c r="M173" s="3">
        <v>20.399999999999999</v>
      </c>
      <c r="N173" s="3">
        <v>28.3</v>
      </c>
      <c r="O173" s="3">
        <v>26.2</v>
      </c>
      <c r="P173" s="3">
        <v>16.5</v>
      </c>
    </row>
    <row r="174" spans="1:16" x14ac:dyDescent="0.25">
      <c r="A174" s="1">
        <v>165</v>
      </c>
      <c r="B174" s="3">
        <v>1.0369999999999999</v>
      </c>
      <c r="C174" s="3">
        <v>27.3</v>
      </c>
      <c r="D174" s="3">
        <v>34</v>
      </c>
      <c r="E174" s="3">
        <v>218.75</v>
      </c>
      <c r="F174" s="3">
        <v>72</v>
      </c>
      <c r="G174" s="3">
        <v>39.5</v>
      </c>
      <c r="H174" s="3">
        <v>111.4</v>
      </c>
      <c r="I174" s="3">
        <v>106</v>
      </c>
      <c r="J174" s="3">
        <v>108.8</v>
      </c>
      <c r="K174" s="3">
        <v>63.8</v>
      </c>
      <c r="L174" s="3">
        <v>42</v>
      </c>
      <c r="M174" s="3">
        <v>23.4</v>
      </c>
      <c r="N174" s="3">
        <v>34</v>
      </c>
      <c r="O174" s="3">
        <v>31.2</v>
      </c>
      <c r="P174" s="3">
        <v>18.5</v>
      </c>
    </row>
    <row r="175" spans="1:16" x14ac:dyDescent="0.25">
      <c r="A175" s="1">
        <v>166</v>
      </c>
      <c r="B175" s="3">
        <v>1.0548999999999999</v>
      </c>
      <c r="C175" s="3">
        <v>19.2</v>
      </c>
      <c r="D175" s="3">
        <v>35</v>
      </c>
      <c r="E175" s="3">
        <v>217</v>
      </c>
      <c r="F175" s="3">
        <v>73.75</v>
      </c>
      <c r="G175" s="3">
        <v>40.5</v>
      </c>
      <c r="H175" s="3">
        <v>107.5</v>
      </c>
      <c r="I175" s="3">
        <v>95.1</v>
      </c>
      <c r="J175" s="3">
        <v>104.5</v>
      </c>
      <c r="K175" s="3">
        <v>64.8</v>
      </c>
      <c r="L175" s="3">
        <v>41.3</v>
      </c>
      <c r="M175" s="3">
        <v>25.6</v>
      </c>
      <c r="N175" s="3">
        <v>36.4</v>
      </c>
      <c r="O175" s="3">
        <v>33.700000000000003</v>
      </c>
      <c r="P175" s="3">
        <v>19.399999999999999</v>
      </c>
    </row>
    <row r="176" spans="1:16" x14ac:dyDescent="0.25">
      <c r="A176" s="1">
        <v>167</v>
      </c>
      <c r="B176" s="3">
        <v>1.0491999999999999</v>
      </c>
      <c r="C176" s="3">
        <v>21.8</v>
      </c>
      <c r="D176" s="3">
        <v>35</v>
      </c>
      <c r="E176" s="3">
        <v>166.25</v>
      </c>
      <c r="F176" s="3">
        <v>68</v>
      </c>
      <c r="G176" s="3">
        <v>38.5</v>
      </c>
      <c r="H176" s="3">
        <v>99.1</v>
      </c>
      <c r="I176" s="3">
        <v>90.4</v>
      </c>
      <c r="J176" s="3">
        <v>95.6</v>
      </c>
      <c r="K176" s="3">
        <v>55.5</v>
      </c>
      <c r="L176" s="3">
        <v>34.200000000000003</v>
      </c>
      <c r="M176" s="3">
        <v>21.9</v>
      </c>
      <c r="N176" s="3">
        <v>30.2</v>
      </c>
      <c r="O176" s="3">
        <v>28.7</v>
      </c>
      <c r="P176" s="3">
        <v>17.7</v>
      </c>
    </row>
    <row r="177" spans="1:16" x14ac:dyDescent="0.25">
      <c r="A177" s="1">
        <v>168</v>
      </c>
      <c r="B177" s="3">
        <v>1.0525</v>
      </c>
      <c r="C177" s="3">
        <v>20.3</v>
      </c>
      <c r="D177" s="3">
        <v>35</v>
      </c>
      <c r="E177" s="3">
        <v>224.75</v>
      </c>
      <c r="F177" s="3">
        <v>72.25</v>
      </c>
      <c r="G177" s="3">
        <v>43.9</v>
      </c>
      <c r="H177" s="3">
        <v>108.2</v>
      </c>
      <c r="I177" s="3">
        <v>100.4</v>
      </c>
      <c r="J177" s="3">
        <v>106.8</v>
      </c>
      <c r="K177" s="3">
        <v>63.3</v>
      </c>
      <c r="L177" s="3">
        <v>41.7</v>
      </c>
      <c r="M177" s="3">
        <v>24.6</v>
      </c>
      <c r="N177" s="3">
        <v>37.200000000000003</v>
      </c>
      <c r="O177" s="3">
        <v>33.1</v>
      </c>
      <c r="P177" s="3">
        <v>19.8</v>
      </c>
    </row>
    <row r="178" spans="1:16" x14ac:dyDescent="0.25">
      <c r="A178" s="1">
        <v>169</v>
      </c>
      <c r="B178" s="3">
        <v>1.018</v>
      </c>
      <c r="C178" s="3">
        <v>36.299999999999997</v>
      </c>
      <c r="D178" s="3">
        <v>35</v>
      </c>
      <c r="E178" s="3">
        <v>228.25</v>
      </c>
      <c r="F178" s="3">
        <v>69.5</v>
      </c>
      <c r="G178" s="3">
        <v>40.4</v>
      </c>
      <c r="H178" s="3">
        <v>114.9</v>
      </c>
      <c r="I178" s="3">
        <v>115.9</v>
      </c>
      <c r="J178" s="3">
        <v>111.9</v>
      </c>
      <c r="K178" s="3">
        <v>74.400000000000006</v>
      </c>
      <c r="L178" s="3">
        <v>40.6</v>
      </c>
      <c r="M178" s="3">
        <v>24</v>
      </c>
      <c r="N178" s="3">
        <v>36.1</v>
      </c>
      <c r="O178" s="3">
        <v>31.8</v>
      </c>
      <c r="P178" s="3">
        <v>18.8</v>
      </c>
    </row>
    <row r="179" spans="1:16" x14ac:dyDescent="0.25">
      <c r="A179" s="1">
        <v>170</v>
      </c>
      <c r="B179" s="3">
        <v>1.0609999999999999</v>
      </c>
      <c r="C179" s="3">
        <v>16.5</v>
      </c>
      <c r="D179" s="3">
        <v>35</v>
      </c>
      <c r="E179" s="3">
        <v>172.75</v>
      </c>
      <c r="F179" s="3">
        <v>69.5</v>
      </c>
      <c r="G179" s="3">
        <v>37.6</v>
      </c>
      <c r="H179" s="3">
        <v>99.1</v>
      </c>
      <c r="I179" s="3">
        <v>90.8</v>
      </c>
      <c r="J179" s="3">
        <v>98.1</v>
      </c>
      <c r="K179" s="3">
        <v>60.1</v>
      </c>
      <c r="L179" s="3">
        <v>39.1</v>
      </c>
      <c r="M179" s="3">
        <v>23.4</v>
      </c>
      <c r="N179" s="3">
        <v>32.5</v>
      </c>
      <c r="O179" s="3">
        <v>29.8</v>
      </c>
      <c r="P179" s="3">
        <v>17.399999999999999</v>
      </c>
    </row>
    <row r="180" spans="1:16" x14ac:dyDescent="0.25">
      <c r="A180" s="1">
        <v>171</v>
      </c>
      <c r="B180" s="3">
        <v>1.0926</v>
      </c>
      <c r="C180" s="3">
        <v>3</v>
      </c>
      <c r="D180" s="3">
        <v>35</v>
      </c>
      <c r="E180" s="3">
        <v>152.25</v>
      </c>
      <c r="F180" s="3">
        <v>67.75</v>
      </c>
      <c r="G180" s="3">
        <v>37</v>
      </c>
      <c r="H180" s="3">
        <v>92.2</v>
      </c>
      <c r="I180" s="3">
        <v>81.900000000000006</v>
      </c>
      <c r="J180" s="3">
        <v>92.8</v>
      </c>
      <c r="K180" s="3">
        <v>54.7</v>
      </c>
      <c r="L180" s="3">
        <v>36.200000000000003</v>
      </c>
      <c r="M180" s="3">
        <v>22.1</v>
      </c>
      <c r="N180" s="3">
        <v>30.4</v>
      </c>
      <c r="O180" s="3">
        <v>27.4</v>
      </c>
      <c r="P180" s="3">
        <v>17.7</v>
      </c>
    </row>
    <row r="181" spans="1:16" x14ac:dyDescent="0.25">
      <c r="A181" s="1">
        <v>172</v>
      </c>
      <c r="B181" s="3">
        <v>1.0983000000000001</v>
      </c>
      <c r="C181" s="3">
        <v>0.7</v>
      </c>
      <c r="D181" s="3">
        <v>35</v>
      </c>
      <c r="E181" s="3">
        <v>125.75</v>
      </c>
      <c r="F181" s="3">
        <v>65.5</v>
      </c>
      <c r="G181" s="3">
        <v>34</v>
      </c>
      <c r="H181" s="3">
        <v>90.8</v>
      </c>
      <c r="I181" s="3">
        <v>75</v>
      </c>
      <c r="J181" s="3">
        <v>89.2</v>
      </c>
      <c r="K181" s="3">
        <v>50</v>
      </c>
      <c r="L181" s="3">
        <v>34.799999999999997</v>
      </c>
      <c r="M181" s="3">
        <v>22</v>
      </c>
      <c r="N181" s="3">
        <v>24.8</v>
      </c>
      <c r="O181" s="3">
        <v>25.9</v>
      </c>
      <c r="P181" s="3">
        <v>16.899999999999999</v>
      </c>
    </row>
    <row r="182" spans="1:16" x14ac:dyDescent="0.25">
      <c r="A182" s="1">
        <v>173</v>
      </c>
      <c r="B182" s="3">
        <v>1.0521</v>
      </c>
      <c r="C182" s="3">
        <v>20.5</v>
      </c>
      <c r="D182" s="3">
        <v>35</v>
      </c>
      <c r="E182" s="3">
        <v>177.25</v>
      </c>
      <c r="F182" s="3">
        <v>71</v>
      </c>
      <c r="G182" s="3">
        <v>38.4</v>
      </c>
      <c r="H182" s="3">
        <v>100.5</v>
      </c>
      <c r="I182" s="3">
        <v>90.3</v>
      </c>
      <c r="J182" s="3">
        <v>98.7</v>
      </c>
      <c r="K182" s="3">
        <v>57.8</v>
      </c>
      <c r="L182" s="3">
        <v>37.299999999999997</v>
      </c>
      <c r="M182" s="3">
        <v>22.4</v>
      </c>
      <c r="N182" s="3">
        <v>31</v>
      </c>
      <c r="O182" s="3">
        <v>28.7</v>
      </c>
      <c r="P182" s="3">
        <v>17.7</v>
      </c>
    </row>
    <row r="183" spans="1:16" x14ac:dyDescent="0.25">
      <c r="A183" s="1">
        <v>174</v>
      </c>
      <c r="B183" s="3">
        <v>1.0603</v>
      </c>
      <c r="C183" s="3">
        <v>16.899999999999999</v>
      </c>
      <c r="D183" s="3">
        <v>36</v>
      </c>
      <c r="E183" s="3">
        <v>176.25</v>
      </c>
      <c r="F183" s="3">
        <v>71.5</v>
      </c>
      <c r="G183" s="3">
        <v>38.700000000000003</v>
      </c>
      <c r="H183" s="3">
        <v>98.2</v>
      </c>
      <c r="I183" s="3">
        <v>90.3</v>
      </c>
      <c r="J183" s="3">
        <v>99.9</v>
      </c>
      <c r="K183" s="3">
        <v>59.2</v>
      </c>
      <c r="L183" s="3">
        <v>37.700000000000003</v>
      </c>
      <c r="M183" s="3">
        <v>21.5</v>
      </c>
      <c r="N183" s="3">
        <v>32.4</v>
      </c>
      <c r="O183" s="3">
        <v>28.4</v>
      </c>
      <c r="P183" s="3">
        <v>17.8</v>
      </c>
    </row>
    <row r="184" spans="1:16" x14ac:dyDescent="0.25">
      <c r="A184" s="1">
        <v>175</v>
      </c>
      <c r="B184" s="3">
        <v>1.0414000000000001</v>
      </c>
      <c r="C184" s="3">
        <v>25.3</v>
      </c>
      <c r="D184" s="3">
        <v>36</v>
      </c>
      <c r="E184" s="3">
        <v>226.75</v>
      </c>
      <c r="F184" s="3">
        <v>71.75</v>
      </c>
      <c r="G184" s="3">
        <v>41.5</v>
      </c>
      <c r="H184" s="3">
        <v>115.3</v>
      </c>
      <c r="I184" s="3">
        <v>108.8</v>
      </c>
      <c r="J184" s="3">
        <v>114.4</v>
      </c>
      <c r="K184" s="3">
        <v>69.2</v>
      </c>
      <c r="L184" s="3">
        <v>42.4</v>
      </c>
      <c r="M184" s="3">
        <v>24</v>
      </c>
      <c r="N184" s="3">
        <v>35.4</v>
      </c>
      <c r="O184" s="3">
        <v>21</v>
      </c>
      <c r="P184" s="3">
        <v>20.100000000000001</v>
      </c>
    </row>
    <row r="185" spans="1:16" x14ac:dyDescent="0.25">
      <c r="A185" s="1">
        <v>176</v>
      </c>
      <c r="B185" s="3">
        <v>1.0763</v>
      </c>
      <c r="C185" s="3">
        <v>9.9</v>
      </c>
      <c r="D185" s="3">
        <v>37</v>
      </c>
      <c r="E185" s="3">
        <v>145.25</v>
      </c>
      <c r="F185" s="3">
        <v>69.25</v>
      </c>
      <c r="G185" s="3">
        <v>36</v>
      </c>
      <c r="H185" s="3">
        <v>96.8</v>
      </c>
      <c r="I185" s="3">
        <v>79.400000000000006</v>
      </c>
      <c r="J185" s="3">
        <v>89.2</v>
      </c>
      <c r="K185" s="3">
        <v>50.3</v>
      </c>
      <c r="L185" s="3">
        <v>34.799999999999997</v>
      </c>
      <c r="M185" s="3">
        <v>22.2</v>
      </c>
      <c r="N185" s="3">
        <v>31</v>
      </c>
      <c r="O185" s="3">
        <v>26.9</v>
      </c>
      <c r="P185" s="3">
        <v>16.899999999999999</v>
      </c>
    </row>
    <row r="186" spans="1:16" x14ac:dyDescent="0.25">
      <c r="A186" s="1">
        <v>177</v>
      </c>
      <c r="B186" s="3">
        <v>1.0689</v>
      </c>
      <c r="C186" s="3">
        <v>13.1</v>
      </c>
      <c r="D186" s="3">
        <v>37</v>
      </c>
      <c r="E186" s="3">
        <v>151</v>
      </c>
      <c r="F186" s="3">
        <v>67</v>
      </c>
      <c r="G186" s="3">
        <v>35.299999999999997</v>
      </c>
      <c r="H186" s="3">
        <v>92.6</v>
      </c>
      <c r="I186" s="3">
        <v>83.2</v>
      </c>
      <c r="J186" s="3">
        <v>96.4</v>
      </c>
      <c r="K186" s="3">
        <v>60</v>
      </c>
      <c r="L186" s="3">
        <v>38.1</v>
      </c>
      <c r="M186" s="3">
        <v>22</v>
      </c>
      <c r="N186" s="3">
        <v>31.5</v>
      </c>
      <c r="O186" s="3">
        <v>26.6</v>
      </c>
      <c r="P186" s="3">
        <v>16.7</v>
      </c>
    </row>
    <row r="187" spans="1:16" x14ac:dyDescent="0.25">
      <c r="A187" s="1">
        <v>178</v>
      </c>
      <c r="B187" s="3">
        <v>1.0316000000000001</v>
      </c>
      <c r="C187" s="3">
        <v>29.9</v>
      </c>
      <c r="D187" s="3">
        <v>37</v>
      </c>
      <c r="E187" s="3">
        <v>241.25</v>
      </c>
      <c r="F187" s="3">
        <v>71.5</v>
      </c>
      <c r="G187" s="3">
        <v>42.1</v>
      </c>
      <c r="H187" s="3">
        <v>119.2</v>
      </c>
      <c r="I187" s="3">
        <v>110.3</v>
      </c>
      <c r="J187" s="3">
        <v>113.9</v>
      </c>
      <c r="K187" s="3">
        <v>69.8</v>
      </c>
      <c r="L187" s="3">
        <v>42.6</v>
      </c>
      <c r="M187" s="3">
        <v>24.8</v>
      </c>
      <c r="N187" s="3">
        <v>34.4</v>
      </c>
      <c r="O187" s="3">
        <v>29.5</v>
      </c>
      <c r="P187" s="3">
        <v>18.399999999999999</v>
      </c>
    </row>
    <row r="188" spans="1:16" x14ac:dyDescent="0.25">
      <c r="A188" s="1">
        <v>179</v>
      </c>
      <c r="B188" s="3">
        <v>1.0477000000000001</v>
      </c>
      <c r="C188" s="3">
        <v>22.5</v>
      </c>
      <c r="D188" s="3">
        <v>38</v>
      </c>
      <c r="E188" s="3">
        <v>187.25</v>
      </c>
      <c r="F188" s="3">
        <v>69.25</v>
      </c>
      <c r="G188" s="3">
        <v>38</v>
      </c>
      <c r="H188" s="3">
        <v>102.7</v>
      </c>
      <c r="I188" s="3">
        <v>92.7</v>
      </c>
      <c r="J188" s="3">
        <v>101.9</v>
      </c>
      <c r="K188" s="3">
        <v>64.7</v>
      </c>
      <c r="L188" s="3">
        <v>39.5</v>
      </c>
      <c r="M188" s="3">
        <v>24.7</v>
      </c>
      <c r="N188" s="3">
        <v>34.799999999999997</v>
      </c>
      <c r="O188" s="3">
        <v>30.3</v>
      </c>
      <c r="P188" s="3">
        <v>18.100000000000001</v>
      </c>
    </row>
    <row r="189" spans="1:16" x14ac:dyDescent="0.25">
      <c r="A189" s="1">
        <v>180</v>
      </c>
      <c r="B189" s="3">
        <v>1.0603</v>
      </c>
      <c r="C189" s="3">
        <v>16.899999999999999</v>
      </c>
      <c r="D189" s="3">
        <v>39</v>
      </c>
      <c r="E189" s="3">
        <v>234.75</v>
      </c>
      <c r="F189" s="3">
        <v>74.5</v>
      </c>
      <c r="G189" s="3">
        <v>42.8</v>
      </c>
      <c r="H189" s="3">
        <v>109.5</v>
      </c>
      <c r="I189" s="3">
        <v>104.5</v>
      </c>
      <c r="J189" s="3">
        <v>109.9</v>
      </c>
      <c r="K189" s="3">
        <v>69.5</v>
      </c>
      <c r="L189" s="3">
        <v>43.1</v>
      </c>
      <c r="M189" s="3">
        <v>25.8</v>
      </c>
      <c r="N189" s="3">
        <v>39.1</v>
      </c>
      <c r="O189" s="3">
        <v>32.5</v>
      </c>
      <c r="P189" s="3">
        <v>19.899999999999999</v>
      </c>
    </row>
    <row r="190" spans="1:16" x14ac:dyDescent="0.25">
      <c r="A190" s="1">
        <v>181</v>
      </c>
      <c r="B190" s="3">
        <v>1.0387</v>
      </c>
      <c r="C190" s="3">
        <v>26.6</v>
      </c>
      <c r="D190" s="3">
        <v>39</v>
      </c>
      <c r="E190" s="3">
        <v>219.25</v>
      </c>
      <c r="F190" s="3">
        <v>74.25</v>
      </c>
      <c r="G190" s="3">
        <v>40</v>
      </c>
      <c r="H190" s="3">
        <v>108.5</v>
      </c>
      <c r="I190" s="3">
        <v>104.6</v>
      </c>
      <c r="J190" s="3">
        <v>109.8</v>
      </c>
      <c r="K190" s="3">
        <v>68.099999999999994</v>
      </c>
      <c r="L190" s="3">
        <v>42.8</v>
      </c>
      <c r="M190" s="3">
        <v>24.1</v>
      </c>
      <c r="N190" s="3">
        <v>35.6</v>
      </c>
      <c r="O190" s="3">
        <v>29</v>
      </c>
      <c r="P190" s="3">
        <v>19</v>
      </c>
    </row>
    <row r="191" spans="1:16" x14ac:dyDescent="0.25">
      <c r="A191" s="1">
        <v>182</v>
      </c>
      <c r="B191" s="3">
        <v>1.1089</v>
      </c>
      <c r="C191" s="3">
        <v>0</v>
      </c>
      <c r="D191" s="3">
        <v>40</v>
      </c>
      <c r="E191" s="3">
        <v>118.5</v>
      </c>
      <c r="F191" s="3">
        <v>68</v>
      </c>
      <c r="G191" s="3">
        <v>33.799999999999997</v>
      </c>
      <c r="H191" s="3">
        <v>79.3</v>
      </c>
      <c r="I191" s="3">
        <v>69.400000000000006</v>
      </c>
      <c r="J191" s="3">
        <v>85</v>
      </c>
      <c r="K191" s="3">
        <v>47.2</v>
      </c>
      <c r="L191" s="3">
        <v>33.5</v>
      </c>
      <c r="M191" s="3">
        <v>20.2</v>
      </c>
      <c r="N191" s="3">
        <v>27.7</v>
      </c>
      <c r="O191" s="3">
        <v>24.6</v>
      </c>
      <c r="P191" s="3">
        <v>16.5</v>
      </c>
    </row>
    <row r="192" spans="1:16" x14ac:dyDescent="0.25">
      <c r="A192" s="1">
        <v>183</v>
      </c>
      <c r="B192" s="3">
        <v>1.0725</v>
      </c>
      <c r="C192" s="3">
        <v>11.5</v>
      </c>
      <c r="D192" s="3">
        <v>40</v>
      </c>
      <c r="E192" s="3">
        <v>145.75</v>
      </c>
      <c r="F192" s="3">
        <v>67.25</v>
      </c>
      <c r="G192" s="3">
        <v>35.5</v>
      </c>
      <c r="H192" s="3">
        <v>95.5</v>
      </c>
      <c r="I192" s="3">
        <v>83.6</v>
      </c>
      <c r="J192" s="3">
        <v>91.6</v>
      </c>
      <c r="K192" s="3">
        <v>54.1</v>
      </c>
      <c r="L192" s="3">
        <v>36.200000000000003</v>
      </c>
      <c r="M192" s="3">
        <v>21.8</v>
      </c>
      <c r="N192" s="3">
        <v>31.4</v>
      </c>
      <c r="O192" s="3">
        <v>28.3</v>
      </c>
      <c r="P192" s="3">
        <v>17.2</v>
      </c>
    </row>
    <row r="193" spans="1:16" x14ac:dyDescent="0.25">
      <c r="A193" s="1">
        <v>184</v>
      </c>
      <c r="B193" s="3">
        <v>1.0712999999999999</v>
      </c>
      <c r="C193" s="3">
        <v>12.1</v>
      </c>
      <c r="D193" s="3">
        <v>40</v>
      </c>
      <c r="E193" s="3">
        <v>159.25</v>
      </c>
      <c r="F193" s="3">
        <v>69.75</v>
      </c>
      <c r="G193" s="3">
        <v>35.299999999999997</v>
      </c>
      <c r="H193" s="3">
        <v>92.3</v>
      </c>
      <c r="I193" s="3">
        <v>86.8</v>
      </c>
      <c r="J193" s="3">
        <v>96.1</v>
      </c>
      <c r="K193" s="3">
        <v>58</v>
      </c>
      <c r="L193" s="3">
        <v>39.4</v>
      </c>
      <c r="M193" s="3">
        <v>22.7</v>
      </c>
      <c r="N193" s="3">
        <v>30</v>
      </c>
      <c r="O193" s="3">
        <v>26.4</v>
      </c>
      <c r="P193" s="3">
        <v>17.399999999999999</v>
      </c>
    </row>
    <row r="194" spans="1:16" x14ac:dyDescent="0.25">
      <c r="A194" s="1">
        <v>185</v>
      </c>
      <c r="B194" s="3">
        <v>1.0587</v>
      </c>
      <c r="C194" s="3">
        <v>17.5</v>
      </c>
      <c r="D194" s="3">
        <v>40</v>
      </c>
      <c r="E194" s="3">
        <v>170.5</v>
      </c>
      <c r="F194" s="3">
        <v>74.25</v>
      </c>
      <c r="G194" s="3">
        <v>37.700000000000003</v>
      </c>
      <c r="H194" s="3">
        <v>98.9</v>
      </c>
      <c r="I194" s="3">
        <v>90.4</v>
      </c>
      <c r="J194" s="3">
        <v>95.5</v>
      </c>
      <c r="K194" s="3">
        <v>55.4</v>
      </c>
      <c r="L194" s="3">
        <v>38.9</v>
      </c>
      <c r="M194" s="3">
        <v>22.4</v>
      </c>
      <c r="N194" s="3">
        <v>30.5</v>
      </c>
      <c r="O194" s="3">
        <v>28.9</v>
      </c>
      <c r="P194" s="3">
        <v>17.7</v>
      </c>
    </row>
    <row r="195" spans="1:16" x14ac:dyDescent="0.25">
      <c r="A195" s="1">
        <v>186</v>
      </c>
      <c r="B195" s="3">
        <v>1.0793999999999999</v>
      </c>
      <c r="C195" s="3">
        <v>8.6</v>
      </c>
      <c r="D195" s="3">
        <v>40</v>
      </c>
      <c r="E195" s="3">
        <v>167.5</v>
      </c>
      <c r="F195" s="3">
        <v>71.5</v>
      </c>
      <c r="G195" s="3">
        <v>39.4</v>
      </c>
      <c r="H195" s="3">
        <v>89.5</v>
      </c>
      <c r="I195" s="3">
        <v>83.7</v>
      </c>
      <c r="J195" s="3">
        <v>98.1</v>
      </c>
      <c r="K195" s="3">
        <v>57.3</v>
      </c>
      <c r="L195" s="3">
        <v>39.700000000000003</v>
      </c>
      <c r="M195" s="3">
        <v>22.6</v>
      </c>
      <c r="N195" s="3">
        <v>32.9</v>
      </c>
      <c r="O195" s="3">
        <v>29.3</v>
      </c>
      <c r="P195" s="3">
        <v>18.2</v>
      </c>
    </row>
    <row r="196" spans="1:16" x14ac:dyDescent="0.25">
      <c r="A196" s="1">
        <v>187</v>
      </c>
      <c r="B196" s="3">
        <v>1.0452999999999999</v>
      </c>
      <c r="C196" s="3">
        <v>23.6</v>
      </c>
      <c r="D196" s="3">
        <v>41</v>
      </c>
      <c r="E196" s="3">
        <v>232.75</v>
      </c>
      <c r="F196" s="3">
        <v>74.25</v>
      </c>
      <c r="G196" s="3">
        <v>41.9</v>
      </c>
      <c r="H196" s="3">
        <v>117.5</v>
      </c>
      <c r="I196" s="3">
        <v>109.3</v>
      </c>
      <c r="J196" s="3">
        <v>108.8</v>
      </c>
      <c r="K196" s="3">
        <v>67.7</v>
      </c>
      <c r="L196" s="3">
        <v>41.3</v>
      </c>
      <c r="M196" s="3">
        <v>24.7</v>
      </c>
      <c r="N196" s="3">
        <v>37.200000000000003</v>
      </c>
      <c r="O196" s="3">
        <v>31.8</v>
      </c>
      <c r="P196" s="3">
        <v>20</v>
      </c>
    </row>
    <row r="197" spans="1:16" x14ac:dyDescent="0.25">
      <c r="A197" s="1">
        <v>188</v>
      </c>
      <c r="B197" s="3">
        <v>1.0524</v>
      </c>
      <c r="C197" s="3">
        <v>20.399999999999999</v>
      </c>
      <c r="D197" s="3">
        <v>41</v>
      </c>
      <c r="E197" s="3">
        <v>210.5</v>
      </c>
      <c r="F197" s="3">
        <v>72</v>
      </c>
      <c r="G197" s="3">
        <v>38.5</v>
      </c>
      <c r="H197" s="3">
        <v>107.4</v>
      </c>
      <c r="I197" s="3">
        <v>98.9</v>
      </c>
      <c r="J197" s="3">
        <v>104.1</v>
      </c>
      <c r="K197" s="3">
        <v>63.5</v>
      </c>
      <c r="L197" s="3">
        <v>39.799999999999997</v>
      </c>
      <c r="M197" s="3">
        <v>23.5</v>
      </c>
      <c r="N197" s="3">
        <v>36.4</v>
      </c>
      <c r="O197" s="3">
        <v>30.4</v>
      </c>
      <c r="P197" s="3">
        <v>19.100000000000001</v>
      </c>
    </row>
    <row r="198" spans="1:16" x14ac:dyDescent="0.25">
      <c r="A198" s="1">
        <v>189</v>
      </c>
      <c r="B198" s="3">
        <v>1.052</v>
      </c>
      <c r="C198" s="3">
        <v>20.5</v>
      </c>
      <c r="D198" s="3">
        <v>41</v>
      </c>
      <c r="E198" s="3">
        <v>202.25</v>
      </c>
      <c r="F198" s="3">
        <v>72.5</v>
      </c>
      <c r="G198" s="3">
        <v>40.799999999999997</v>
      </c>
      <c r="H198" s="3">
        <v>109.2</v>
      </c>
      <c r="I198" s="3">
        <v>98</v>
      </c>
      <c r="J198" s="3">
        <v>101.8</v>
      </c>
      <c r="K198" s="3">
        <v>62.8</v>
      </c>
      <c r="L198" s="3">
        <v>41.3</v>
      </c>
      <c r="M198" s="3">
        <v>24.8</v>
      </c>
      <c r="N198" s="3">
        <v>36.6</v>
      </c>
      <c r="O198" s="3">
        <v>32.4</v>
      </c>
      <c r="P198" s="3">
        <v>18.8</v>
      </c>
    </row>
    <row r="199" spans="1:16" x14ac:dyDescent="0.25">
      <c r="A199" s="1">
        <v>190</v>
      </c>
      <c r="B199" s="3">
        <v>1.0434000000000001</v>
      </c>
      <c r="C199" s="3">
        <v>24.4</v>
      </c>
      <c r="D199" s="3">
        <v>41</v>
      </c>
      <c r="E199" s="3">
        <v>185</v>
      </c>
      <c r="F199" s="3">
        <v>68.25</v>
      </c>
      <c r="G199" s="3">
        <v>38</v>
      </c>
      <c r="H199" s="3">
        <v>103.4</v>
      </c>
      <c r="I199" s="3">
        <v>101.2</v>
      </c>
      <c r="J199" s="3">
        <v>103.1</v>
      </c>
      <c r="K199" s="3">
        <v>61.5</v>
      </c>
      <c r="L199" s="3">
        <v>40.4</v>
      </c>
      <c r="M199" s="3">
        <v>22.9</v>
      </c>
      <c r="N199" s="3">
        <v>33.4</v>
      </c>
      <c r="O199" s="3">
        <v>29.2</v>
      </c>
      <c r="P199" s="3">
        <v>18.5</v>
      </c>
    </row>
    <row r="200" spans="1:16" x14ac:dyDescent="0.25">
      <c r="A200" s="1">
        <v>191</v>
      </c>
      <c r="B200" s="3">
        <v>1.0728</v>
      </c>
      <c r="C200" s="3">
        <v>11.4</v>
      </c>
      <c r="D200" s="3">
        <v>41</v>
      </c>
      <c r="E200" s="3">
        <v>153</v>
      </c>
      <c r="F200" s="3">
        <v>69.25</v>
      </c>
      <c r="G200" s="3">
        <v>36.4</v>
      </c>
      <c r="H200" s="3">
        <v>91.4</v>
      </c>
      <c r="I200" s="3">
        <v>80.599999999999994</v>
      </c>
      <c r="J200" s="3">
        <v>92.3</v>
      </c>
      <c r="K200" s="3">
        <v>54.3</v>
      </c>
      <c r="L200" s="3">
        <v>36.299999999999997</v>
      </c>
      <c r="M200" s="3">
        <v>21.8</v>
      </c>
      <c r="N200" s="3">
        <v>29.6</v>
      </c>
      <c r="O200" s="3">
        <v>27.3</v>
      </c>
      <c r="P200" s="3">
        <v>17.899999999999999</v>
      </c>
    </row>
    <row r="201" spans="1:16" x14ac:dyDescent="0.25">
      <c r="A201" s="1">
        <v>192</v>
      </c>
      <c r="B201" s="3">
        <v>1.014</v>
      </c>
      <c r="C201" s="3">
        <v>38.1</v>
      </c>
      <c r="D201" s="3">
        <v>42</v>
      </c>
      <c r="E201" s="3">
        <v>244.25</v>
      </c>
      <c r="F201" s="3">
        <v>76</v>
      </c>
      <c r="G201" s="3">
        <v>41.8</v>
      </c>
      <c r="H201" s="3">
        <v>115.2</v>
      </c>
      <c r="I201" s="3">
        <v>113.7</v>
      </c>
      <c r="J201" s="3">
        <v>112.4</v>
      </c>
      <c r="K201" s="3">
        <v>68.5</v>
      </c>
      <c r="L201" s="3">
        <v>45</v>
      </c>
      <c r="M201" s="3">
        <v>25.5</v>
      </c>
      <c r="N201" s="3">
        <v>37.1</v>
      </c>
      <c r="O201" s="3">
        <v>31.2</v>
      </c>
      <c r="P201" s="3">
        <v>19.899999999999999</v>
      </c>
    </row>
    <row r="202" spans="1:16" x14ac:dyDescent="0.25">
      <c r="A202" s="1">
        <v>193</v>
      </c>
      <c r="B202" s="3">
        <v>1.0624</v>
      </c>
      <c r="C202" s="3">
        <v>15.9</v>
      </c>
      <c r="D202" s="3">
        <v>42</v>
      </c>
      <c r="E202" s="3">
        <v>193.5</v>
      </c>
      <c r="F202" s="3">
        <v>70.5</v>
      </c>
      <c r="G202" s="3">
        <v>40.700000000000003</v>
      </c>
      <c r="H202" s="3">
        <v>104.9</v>
      </c>
      <c r="I202" s="3">
        <v>94.1</v>
      </c>
      <c r="J202" s="3">
        <v>102.7</v>
      </c>
      <c r="K202" s="3">
        <v>60.6</v>
      </c>
      <c r="L202" s="3">
        <v>38.6</v>
      </c>
      <c r="M202" s="3">
        <v>24.7</v>
      </c>
      <c r="N202" s="3">
        <v>34</v>
      </c>
      <c r="O202" s="3">
        <v>30.1</v>
      </c>
      <c r="P202" s="3">
        <v>18.7</v>
      </c>
    </row>
    <row r="203" spans="1:16" x14ac:dyDescent="0.25">
      <c r="A203" s="1">
        <v>194</v>
      </c>
      <c r="B203" s="3">
        <v>1.0428999999999999</v>
      </c>
      <c r="C203" s="3">
        <v>24.7</v>
      </c>
      <c r="D203" s="3">
        <v>42</v>
      </c>
      <c r="E203" s="3">
        <v>224.75</v>
      </c>
      <c r="F203" s="3">
        <v>74.75</v>
      </c>
      <c r="G203" s="3">
        <v>38.5</v>
      </c>
      <c r="H203" s="3">
        <v>106.7</v>
      </c>
      <c r="I203" s="3">
        <v>105.7</v>
      </c>
      <c r="J203" s="3">
        <v>111.8</v>
      </c>
      <c r="K203" s="3">
        <v>65.3</v>
      </c>
      <c r="L203" s="3">
        <v>43.3</v>
      </c>
      <c r="M203" s="3">
        <v>26</v>
      </c>
      <c r="N203" s="3">
        <v>33.700000000000003</v>
      </c>
      <c r="O203" s="3">
        <v>29.9</v>
      </c>
      <c r="P203" s="3">
        <v>18.5</v>
      </c>
    </row>
    <row r="204" spans="1:16" x14ac:dyDescent="0.25">
      <c r="A204" s="1">
        <v>195</v>
      </c>
      <c r="B204" s="3">
        <v>1.0469999999999999</v>
      </c>
      <c r="C204" s="3">
        <v>22.8</v>
      </c>
      <c r="D204" s="3">
        <v>42</v>
      </c>
      <c r="E204" s="3">
        <v>162.75</v>
      </c>
      <c r="F204" s="3">
        <v>72.75</v>
      </c>
      <c r="G204" s="3">
        <v>35.4</v>
      </c>
      <c r="H204" s="3">
        <v>92.2</v>
      </c>
      <c r="I204" s="3">
        <v>85.6</v>
      </c>
      <c r="J204" s="3">
        <v>96.5</v>
      </c>
      <c r="K204" s="3">
        <v>60.2</v>
      </c>
      <c r="L204" s="3">
        <v>38.9</v>
      </c>
      <c r="M204" s="3">
        <v>22.4</v>
      </c>
      <c r="N204" s="3">
        <v>31.7</v>
      </c>
      <c r="O204" s="3">
        <v>27.1</v>
      </c>
      <c r="P204" s="3">
        <v>17.100000000000001</v>
      </c>
    </row>
    <row r="205" spans="1:16" x14ac:dyDescent="0.25">
      <c r="A205" s="1">
        <v>196</v>
      </c>
      <c r="B205" s="3">
        <v>1.0410999999999999</v>
      </c>
      <c r="C205" s="3">
        <v>25.5</v>
      </c>
      <c r="D205" s="3">
        <v>42</v>
      </c>
      <c r="E205" s="3">
        <v>180</v>
      </c>
      <c r="F205" s="3">
        <v>68.25</v>
      </c>
      <c r="G205" s="3">
        <v>38.5</v>
      </c>
      <c r="H205" s="3">
        <v>101.6</v>
      </c>
      <c r="I205" s="3">
        <v>96.6</v>
      </c>
      <c r="J205" s="3">
        <v>100.6</v>
      </c>
      <c r="K205" s="3">
        <v>61.1</v>
      </c>
      <c r="L205" s="3">
        <v>38.4</v>
      </c>
      <c r="M205" s="3">
        <v>24.1</v>
      </c>
      <c r="N205" s="3">
        <v>32.9</v>
      </c>
      <c r="O205" s="3">
        <v>29.8</v>
      </c>
      <c r="P205" s="3">
        <v>18.8</v>
      </c>
    </row>
    <row r="206" spans="1:16" x14ac:dyDescent="0.25">
      <c r="A206" s="1">
        <v>197</v>
      </c>
      <c r="B206" s="3">
        <v>1.0488</v>
      </c>
      <c r="C206" s="3">
        <v>22</v>
      </c>
      <c r="D206" s="3">
        <v>42</v>
      </c>
      <c r="E206" s="3">
        <v>156.25</v>
      </c>
      <c r="F206" s="3">
        <v>69</v>
      </c>
      <c r="G206" s="3">
        <v>35.5</v>
      </c>
      <c r="H206" s="3">
        <v>97.8</v>
      </c>
      <c r="I206" s="3">
        <v>86</v>
      </c>
      <c r="J206" s="3">
        <v>96.2</v>
      </c>
      <c r="K206" s="3">
        <v>57.7</v>
      </c>
      <c r="L206" s="3">
        <v>38.6</v>
      </c>
      <c r="M206" s="3">
        <v>24</v>
      </c>
      <c r="N206" s="3">
        <v>31.2</v>
      </c>
      <c r="O206" s="3">
        <v>27.3</v>
      </c>
      <c r="P206" s="3">
        <v>17.399999999999999</v>
      </c>
    </row>
    <row r="207" spans="1:16" x14ac:dyDescent="0.25">
      <c r="A207" s="1">
        <v>198</v>
      </c>
      <c r="B207" s="3">
        <v>1.0583</v>
      </c>
      <c r="C207" s="3">
        <v>17.7</v>
      </c>
      <c r="D207" s="3">
        <v>42</v>
      </c>
      <c r="E207" s="3">
        <v>168</v>
      </c>
      <c r="F207" s="3">
        <v>71.5</v>
      </c>
      <c r="G207" s="3">
        <v>36.5</v>
      </c>
      <c r="H207" s="3">
        <v>92</v>
      </c>
      <c r="I207" s="3">
        <v>89.7</v>
      </c>
      <c r="J207" s="3">
        <v>101</v>
      </c>
      <c r="K207" s="3">
        <v>62.3</v>
      </c>
      <c r="L207" s="3">
        <v>38</v>
      </c>
      <c r="M207" s="3">
        <v>22.3</v>
      </c>
      <c r="N207" s="3">
        <v>30.8</v>
      </c>
      <c r="O207" s="3">
        <v>27.8</v>
      </c>
      <c r="P207" s="3">
        <v>16.899999999999999</v>
      </c>
    </row>
    <row r="208" spans="1:16" x14ac:dyDescent="0.25">
      <c r="A208" s="1">
        <v>199</v>
      </c>
      <c r="B208" s="3">
        <v>1.0841000000000001</v>
      </c>
      <c r="C208" s="3">
        <v>6.6</v>
      </c>
      <c r="D208" s="3">
        <v>42</v>
      </c>
      <c r="E208" s="3">
        <v>167.25</v>
      </c>
      <c r="F208" s="3">
        <v>72.75</v>
      </c>
      <c r="G208" s="3">
        <v>37.6</v>
      </c>
      <c r="H208" s="3">
        <v>94</v>
      </c>
      <c r="I208" s="3">
        <v>78</v>
      </c>
      <c r="J208" s="3">
        <v>99</v>
      </c>
      <c r="K208" s="3">
        <v>57.5</v>
      </c>
      <c r="L208" s="3">
        <v>40</v>
      </c>
      <c r="M208" s="3">
        <v>22.5</v>
      </c>
      <c r="N208" s="3">
        <v>30.6</v>
      </c>
      <c r="O208" s="3">
        <v>30</v>
      </c>
      <c r="P208" s="3">
        <v>18.5</v>
      </c>
    </row>
    <row r="209" spans="1:16" x14ac:dyDescent="0.25">
      <c r="A209" s="1">
        <v>200</v>
      </c>
      <c r="B209" s="3">
        <v>1.0451999999999999</v>
      </c>
      <c r="C209" s="3">
        <v>23.6</v>
      </c>
      <c r="D209" s="3">
        <v>43</v>
      </c>
      <c r="E209" s="3">
        <v>170.75</v>
      </c>
      <c r="F209" s="3">
        <v>67.5</v>
      </c>
      <c r="G209" s="3">
        <v>37.4</v>
      </c>
      <c r="H209" s="3">
        <v>103.7</v>
      </c>
      <c r="I209" s="3">
        <v>89.7</v>
      </c>
      <c r="J209" s="3">
        <v>94.2</v>
      </c>
      <c r="K209" s="3">
        <v>58.5</v>
      </c>
      <c r="L209" s="3">
        <v>39</v>
      </c>
      <c r="M209" s="3">
        <v>24.1</v>
      </c>
      <c r="N209" s="3">
        <v>33.799999999999997</v>
      </c>
      <c r="O209" s="3">
        <v>28.8</v>
      </c>
      <c r="P209" s="3">
        <v>18.8</v>
      </c>
    </row>
    <row r="210" spans="1:16" x14ac:dyDescent="0.25">
      <c r="A210" s="1">
        <v>201</v>
      </c>
      <c r="B210" s="3">
        <v>1.0709</v>
      </c>
      <c r="C210" s="3">
        <v>12.2</v>
      </c>
      <c r="D210" s="3">
        <v>43</v>
      </c>
      <c r="E210" s="3">
        <v>178.25</v>
      </c>
      <c r="F210" s="3">
        <v>70.25</v>
      </c>
      <c r="G210" s="3">
        <v>37.799999999999997</v>
      </c>
      <c r="H210" s="3">
        <v>102.7</v>
      </c>
      <c r="I210" s="3">
        <v>89.2</v>
      </c>
      <c r="J210" s="3">
        <v>99.2</v>
      </c>
      <c r="K210" s="3">
        <v>60.2</v>
      </c>
      <c r="L210" s="3">
        <v>39.200000000000003</v>
      </c>
      <c r="M210" s="3">
        <v>23.8</v>
      </c>
      <c r="N210" s="3">
        <v>31.7</v>
      </c>
      <c r="O210" s="3">
        <v>28.4</v>
      </c>
      <c r="P210" s="3">
        <v>18.600000000000001</v>
      </c>
    </row>
    <row r="211" spans="1:16" x14ac:dyDescent="0.25">
      <c r="A211" s="1">
        <v>202</v>
      </c>
      <c r="B211" s="3">
        <v>1.0484</v>
      </c>
      <c r="C211" s="3">
        <v>22.1</v>
      </c>
      <c r="D211" s="3">
        <v>43</v>
      </c>
      <c r="E211" s="3">
        <v>150</v>
      </c>
      <c r="F211" s="3">
        <v>69.25</v>
      </c>
      <c r="G211" s="3">
        <v>35.200000000000003</v>
      </c>
      <c r="H211" s="3">
        <v>91.1</v>
      </c>
      <c r="I211" s="3">
        <v>85.7</v>
      </c>
      <c r="J211" s="3">
        <v>96.9</v>
      </c>
      <c r="K211" s="3">
        <v>55.5</v>
      </c>
      <c r="L211" s="3">
        <v>35.700000000000003</v>
      </c>
      <c r="M211" s="3">
        <v>22</v>
      </c>
      <c r="N211" s="3">
        <v>29.4</v>
      </c>
      <c r="O211" s="3">
        <v>26.6</v>
      </c>
      <c r="P211" s="3">
        <v>17.399999999999999</v>
      </c>
    </row>
    <row r="212" spans="1:16" x14ac:dyDescent="0.25">
      <c r="A212" s="1">
        <v>203</v>
      </c>
      <c r="B212" s="3">
        <v>1.034</v>
      </c>
      <c r="C212" s="3">
        <v>28.7</v>
      </c>
      <c r="D212" s="3">
        <v>43</v>
      </c>
      <c r="E212" s="3">
        <v>200.5</v>
      </c>
      <c r="F212" s="3">
        <v>71.5</v>
      </c>
      <c r="G212" s="3">
        <v>37.9</v>
      </c>
      <c r="H212" s="3">
        <v>107.2</v>
      </c>
      <c r="I212" s="3">
        <v>103.1</v>
      </c>
      <c r="J212" s="3">
        <v>105.5</v>
      </c>
      <c r="K212" s="3">
        <v>68.8</v>
      </c>
      <c r="L212" s="3">
        <v>38.299999999999997</v>
      </c>
      <c r="M212" s="3">
        <v>23.7</v>
      </c>
      <c r="N212" s="3">
        <v>32.1</v>
      </c>
      <c r="O212" s="3">
        <v>28.9</v>
      </c>
      <c r="P212" s="3">
        <v>18.7</v>
      </c>
    </row>
    <row r="213" spans="1:16" x14ac:dyDescent="0.25">
      <c r="A213" s="1">
        <v>204</v>
      </c>
      <c r="B213" s="3">
        <v>1.0853999999999999</v>
      </c>
      <c r="C213" s="3">
        <v>6</v>
      </c>
      <c r="D213" s="3">
        <v>44</v>
      </c>
      <c r="E213" s="3">
        <v>184</v>
      </c>
      <c r="F213" s="3">
        <v>74</v>
      </c>
      <c r="G213" s="3">
        <v>37.9</v>
      </c>
      <c r="H213" s="3">
        <v>100.8</v>
      </c>
      <c r="I213" s="3">
        <v>89.1</v>
      </c>
      <c r="J213" s="3">
        <v>102.6</v>
      </c>
      <c r="K213" s="3">
        <v>60.6</v>
      </c>
      <c r="L213" s="3">
        <v>39</v>
      </c>
      <c r="M213" s="3">
        <v>24</v>
      </c>
      <c r="N213" s="3">
        <v>32.9</v>
      </c>
      <c r="O213" s="3">
        <v>29.2</v>
      </c>
      <c r="P213" s="3">
        <v>18.399999999999999</v>
      </c>
    </row>
    <row r="214" spans="1:16" x14ac:dyDescent="0.25">
      <c r="A214" s="1">
        <v>205</v>
      </c>
      <c r="B214" s="3">
        <v>1.0208999999999999</v>
      </c>
      <c r="C214" s="3">
        <v>34.799999999999997</v>
      </c>
      <c r="D214" s="3">
        <v>44</v>
      </c>
      <c r="E214" s="3">
        <v>223</v>
      </c>
      <c r="F214" s="3">
        <v>69.75</v>
      </c>
      <c r="G214" s="3">
        <v>40.9</v>
      </c>
      <c r="H214" s="3">
        <v>121.6</v>
      </c>
      <c r="I214" s="3">
        <v>113.9</v>
      </c>
      <c r="J214" s="3">
        <v>107.1</v>
      </c>
      <c r="K214" s="3">
        <v>63.5</v>
      </c>
      <c r="L214" s="3">
        <v>40.299999999999997</v>
      </c>
      <c r="M214" s="3">
        <v>21.8</v>
      </c>
      <c r="N214" s="3">
        <v>34.799999999999997</v>
      </c>
      <c r="O214" s="3">
        <v>30.7</v>
      </c>
      <c r="P214" s="3">
        <v>17.399999999999999</v>
      </c>
    </row>
    <row r="215" spans="1:16" x14ac:dyDescent="0.25">
      <c r="A215" s="1">
        <v>206</v>
      </c>
      <c r="B215" s="3">
        <v>1.0609999999999999</v>
      </c>
      <c r="C215" s="3">
        <v>16.600000000000001</v>
      </c>
      <c r="D215" s="3">
        <v>44</v>
      </c>
      <c r="E215" s="3">
        <v>208.75</v>
      </c>
      <c r="F215" s="3">
        <v>73</v>
      </c>
      <c r="G215" s="3">
        <v>41.9</v>
      </c>
      <c r="H215" s="3">
        <v>105.6</v>
      </c>
      <c r="I215" s="3">
        <v>96.3</v>
      </c>
      <c r="J215" s="3">
        <v>102</v>
      </c>
      <c r="K215" s="3">
        <v>63.3</v>
      </c>
      <c r="L215" s="3">
        <v>39.799999999999997</v>
      </c>
      <c r="M215" s="3">
        <v>24.1</v>
      </c>
      <c r="N215" s="3">
        <v>37.299999999999997</v>
      </c>
      <c r="O215" s="3">
        <v>23.1</v>
      </c>
      <c r="P215" s="3">
        <v>19.399999999999999</v>
      </c>
    </row>
    <row r="216" spans="1:16" x14ac:dyDescent="0.25">
      <c r="A216" s="1">
        <v>207</v>
      </c>
      <c r="B216" s="3">
        <v>1.0249999999999999</v>
      </c>
      <c r="C216" s="3">
        <v>32.9</v>
      </c>
      <c r="D216" s="3">
        <v>44</v>
      </c>
      <c r="E216" s="3">
        <v>166</v>
      </c>
      <c r="F216" s="3">
        <v>65.5</v>
      </c>
      <c r="G216" s="3">
        <v>39.1</v>
      </c>
      <c r="H216" s="3">
        <v>100.6</v>
      </c>
      <c r="I216" s="3">
        <v>93.9</v>
      </c>
      <c r="J216" s="3">
        <v>100.1</v>
      </c>
      <c r="K216" s="3">
        <v>58.9</v>
      </c>
      <c r="L216" s="3">
        <v>37.6</v>
      </c>
      <c r="M216" s="3">
        <v>21.4</v>
      </c>
      <c r="N216" s="3">
        <v>33.1</v>
      </c>
      <c r="O216" s="3">
        <v>29.5</v>
      </c>
      <c r="P216" s="3">
        <v>17.3</v>
      </c>
    </row>
    <row r="217" spans="1:16" x14ac:dyDescent="0.25">
      <c r="A217" s="1">
        <v>208</v>
      </c>
      <c r="B217" s="3">
        <v>1.0254000000000001</v>
      </c>
      <c r="C217" s="3">
        <v>32.799999999999997</v>
      </c>
      <c r="D217" s="3">
        <v>47</v>
      </c>
      <c r="E217" s="3">
        <v>195</v>
      </c>
      <c r="F217" s="3">
        <v>72.5</v>
      </c>
      <c r="G217" s="3">
        <v>40.200000000000003</v>
      </c>
      <c r="H217" s="3">
        <v>102.7</v>
      </c>
      <c r="I217" s="3">
        <v>101.3</v>
      </c>
      <c r="J217" s="3">
        <v>101.7</v>
      </c>
      <c r="K217" s="3">
        <v>60.7</v>
      </c>
      <c r="L217" s="3">
        <v>39.4</v>
      </c>
      <c r="M217" s="3">
        <v>23.3</v>
      </c>
      <c r="N217" s="3">
        <v>36.700000000000003</v>
      </c>
      <c r="O217" s="3">
        <v>31.6</v>
      </c>
      <c r="P217" s="3">
        <v>18.399999999999999</v>
      </c>
    </row>
    <row r="218" spans="1:16" x14ac:dyDescent="0.25">
      <c r="A218" s="1">
        <v>209</v>
      </c>
      <c r="B218" s="3">
        <v>1.0770999999999999</v>
      </c>
      <c r="C218" s="3">
        <v>9.6</v>
      </c>
      <c r="D218" s="3">
        <v>47</v>
      </c>
      <c r="E218" s="3">
        <v>160.5</v>
      </c>
      <c r="F218" s="3">
        <v>70.25</v>
      </c>
      <c r="G218" s="3">
        <v>36</v>
      </c>
      <c r="H218" s="3">
        <v>99.8</v>
      </c>
      <c r="I218" s="3">
        <v>83.9</v>
      </c>
      <c r="J218" s="3">
        <v>91.8</v>
      </c>
      <c r="K218" s="3">
        <v>53</v>
      </c>
      <c r="L218" s="3">
        <v>36.200000000000003</v>
      </c>
      <c r="M218" s="3">
        <v>22.5</v>
      </c>
      <c r="N218" s="3">
        <v>31.4</v>
      </c>
      <c r="O218" s="3">
        <v>27.5</v>
      </c>
      <c r="P218" s="3">
        <v>17.7</v>
      </c>
    </row>
    <row r="219" spans="1:16" x14ac:dyDescent="0.25">
      <c r="A219" s="1">
        <v>210</v>
      </c>
      <c r="B219" s="3">
        <v>1.0742</v>
      </c>
      <c r="C219" s="3">
        <v>10.8</v>
      </c>
      <c r="D219" s="3">
        <v>47</v>
      </c>
      <c r="E219" s="3">
        <v>159.75</v>
      </c>
      <c r="F219" s="3">
        <v>70.75</v>
      </c>
      <c r="G219" s="3">
        <v>34.5</v>
      </c>
      <c r="H219" s="3">
        <v>92.9</v>
      </c>
      <c r="I219" s="3">
        <v>84.4</v>
      </c>
      <c r="J219" s="3">
        <v>94</v>
      </c>
      <c r="K219" s="3">
        <v>56</v>
      </c>
      <c r="L219" s="3">
        <v>38.200000000000003</v>
      </c>
      <c r="M219" s="3">
        <v>22.6</v>
      </c>
      <c r="N219" s="3">
        <v>29</v>
      </c>
      <c r="O219" s="3">
        <v>26.2</v>
      </c>
      <c r="P219" s="3">
        <v>17.600000000000001</v>
      </c>
    </row>
    <row r="220" spans="1:16" x14ac:dyDescent="0.25">
      <c r="A220" s="1">
        <v>211</v>
      </c>
      <c r="B220" s="3">
        <v>1.0829</v>
      </c>
      <c r="C220" s="3">
        <v>7.1</v>
      </c>
      <c r="D220" s="3">
        <v>49</v>
      </c>
      <c r="E220" s="3">
        <v>140.5</v>
      </c>
      <c r="F220" s="3">
        <v>68</v>
      </c>
      <c r="G220" s="3">
        <v>35.799999999999997</v>
      </c>
      <c r="H220" s="3">
        <v>91.2</v>
      </c>
      <c r="I220" s="3">
        <v>79.400000000000006</v>
      </c>
      <c r="J220" s="3">
        <v>89</v>
      </c>
      <c r="K220" s="3">
        <v>51.1</v>
      </c>
      <c r="L220" s="3">
        <v>35</v>
      </c>
      <c r="M220" s="3">
        <v>21.7</v>
      </c>
      <c r="N220" s="3">
        <v>30.9</v>
      </c>
      <c r="O220" s="3">
        <v>28.8</v>
      </c>
      <c r="P220" s="3">
        <v>17.399999999999999</v>
      </c>
    </row>
    <row r="221" spans="1:16" x14ac:dyDescent="0.25">
      <c r="A221" s="1">
        <v>212</v>
      </c>
      <c r="B221" s="3">
        <v>1.0373000000000001</v>
      </c>
      <c r="C221" s="3">
        <v>27.2</v>
      </c>
      <c r="D221" s="3">
        <v>49</v>
      </c>
      <c r="E221" s="3">
        <v>216.25</v>
      </c>
      <c r="F221" s="3">
        <v>74.5</v>
      </c>
      <c r="G221" s="3">
        <v>40.200000000000003</v>
      </c>
      <c r="H221" s="3">
        <v>115.6</v>
      </c>
      <c r="I221" s="3">
        <v>104</v>
      </c>
      <c r="J221" s="3">
        <v>109</v>
      </c>
      <c r="K221" s="3">
        <v>63.7</v>
      </c>
      <c r="L221" s="3">
        <v>40.299999999999997</v>
      </c>
      <c r="M221" s="3">
        <v>23.2</v>
      </c>
      <c r="N221" s="3">
        <v>36.799999999999997</v>
      </c>
      <c r="O221" s="3">
        <v>31</v>
      </c>
      <c r="P221" s="3">
        <v>18.899999999999999</v>
      </c>
    </row>
    <row r="222" spans="1:16" x14ac:dyDescent="0.25">
      <c r="A222" s="1">
        <v>213</v>
      </c>
      <c r="B222" s="3">
        <v>1.0543</v>
      </c>
      <c r="C222" s="3">
        <v>19.5</v>
      </c>
      <c r="D222" s="3">
        <v>49</v>
      </c>
      <c r="E222" s="3">
        <v>168.25</v>
      </c>
      <c r="F222" s="3">
        <v>71.75</v>
      </c>
      <c r="G222" s="3">
        <v>38.299999999999997</v>
      </c>
      <c r="H222" s="3">
        <v>98.3</v>
      </c>
      <c r="I222" s="3">
        <v>89.7</v>
      </c>
      <c r="J222" s="3">
        <v>99.1</v>
      </c>
      <c r="K222" s="3">
        <v>56.3</v>
      </c>
      <c r="L222" s="3">
        <v>38.799999999999997</v>
      </c>
      <c r="M222" s="3">
        <v>23</v>
      </c>
      <c r="N222" s="3">
        <v>29.5</v>
      </c>
      <c r="O222" s="3">
        <v>27.9</v>
      </c>
      <c r="P222" s="3">
        <v>18.600000000000001</v>
      </c>
    </row>
    <row r="223" spans="1:16" x14ac:dyDescent="0.25">
      <c r="A223" s="1">
        <v>214</v>
      </c>
      <c r="B223" s="3">
        <v>1.0561</v>
      </c>
      <c r="C223" s="3">
        <v>18.7</v>
      </c>
      <c r="D223" s="3">
        <v>50</v>
      </c>
      <c r="E223" s="3">
        <v>194.75</v>
      </c>
      <c r="F223" s="3">
        <v>70.75</v>
      </c>
      <c r="G223" s="3">
        <v>39</v>
      </c>
      <c r="H223" s="3">
        <v>103.7</v>
      </c>
      <c r="I223" s="3">
        <v>97.6</v>
      </c>
      <c r="J223" s="3">
        <v>104.2</v>
      </c>
      <c r="K223" s="3">
        <v>60</v>
      </c>
      <c r="L223" s="3">
        <v>40.9</v>
      </c>
      <c r="M223" s="3">
        <v>25.5</v>
      </c>
      <c r="N223" s="3">
        <v>32.700000000000003</v>
      </c>
      <c r="O223" s="3">
        <v>30</v>
      </c>
      <c r="P223" s="3">
        <v>19</v>
      </c>
    </row>
    <row r="224" spans="1:16" x14ac:dyDescent="0.25">
      <c r="A224" s="1">
        <v>215</v>
      </c>
      <c r="B224" s="3">
        <v>1.0543</v>
      </c>
      <c r="C224" s="3">
        <v>19.5</v>
      </c>
      <c r="D224" s="3">
        <v>50</v>
      </c>
      <c r="E224" s="3">
        <v>172.75</v>
      </c>
      <c r="F224" s="3">
        <v>73</v>
      </c>
      <c r="G224" s="3">
        <v>37.4</v>
      </c>
      <c r="H224" s="3">
        <v>98.7</v>
      </c>
      <c r="I224" s="3">
        <v>87.6</v>
      </c>
      <c r="J224" s="3">
        <v>96.1</v>
      </c>
      <c r="K224" s="3">
        <v>57.1</v>
      </c>
      <c r="L224" s="3">
        <v>38.1</v>
      </c>
      <c r="M224" s="3">
        <v>21.8</v>
      </c>
      <c r="N224" s="3">
        <v>28.6</v>
      </c>
      <c r="O224" s="3">
        <v>26.7</v>
      </c>
      <c r="P224" s="3">
        <v>18</v>
      </c>
    </row>
    <row r="225" spans="1:16" x14ac:dyDescent="0.25">
      <c r="A225" s="1">
        <v>216</v>
      </c>
      <c r="B225" s="3">
        <v>0.995</v>
      </c>
      <c r="C225" s="3">
        <v>47.5</v>
      </c>
      <c r="D225" s="3">
        <v>51</v>
      </c>
      <c r="E225" s="3">
        <v>219</v>
      </c>
      <c r="F225" s="3">
        <v>64</v>
      </c>
      <c r="G225" s="3">
        <v>41.2</v>
      </c>
      <c r="H225" s="3">
        <v>119.8</v>
      </c>
      <c r="I225" s="3">
        <v>122.1</v>
      </c>
      <c r="J225" s="3">
        <v>112.8</v>
      </c>
      <c r="K225" s="3">
        <v>62.5</v>
      </c>
      <c r="L225" s="3">
        <v>36.9</v>
      </c>
      <c r="M225" s="3">
        <v>23.6</v>
      </c>
      <c r="N225" s="3">
        <v>34.700000000000003</v>
      </c>
      <c r="O225" s="3">
        <v>29.1</v>
      </c>
      <c r="P225" s="3">
        <v>18.399999999999999</v>
      </c>
    </row>
    <row r="226" spans="1:16" x14ac:dyDescent="0.25">
      <c r="A226" s="1">
        <v>217</v>
      </c>
      <c r="B226" s="3">
        <v>1.0678000000000001</v>
      </c>
      <c r="C226" s="3">
        <v>13.6</v>
      </c>
      <c r="D226" s="3">
        <v>51</v>
      </c>
      <c r="E226" s="3">
        <v>149.25</v>
      </c>
      <c r="F226" s="3">
        <v>69.75</v>
      </c>
      <c r="G226" s="3">
        <v>34.799999999999997</v>
      </c>
      <c r="H226" s="3">
        <v>92.8</v>
      </c>
      <c r="I226" s="3">
        <v>81.099999999999994</v>
      </c>
      <c r="J226" s="3">
        <v>96.3</v>
      </c>
      <c r="K226" s="3">
        <v>53.8</v>
      </c>
      <c r="L226" s="3">
        <v>36.5</v>
      </c>
      <c r="M226" s="3">
        <v>21.5</v>
      </c>
      <c r="N226" s="3">
        <v>31.3</v>
      </c>
      <c r="O226" s="3">
        <v>26.3</v>
      </c>
      <c r="P226" s="3">
        <v>17.8</v>
      </c>
    </row>
    <row r="227" spans="1:16" x14ac:dyDescent="0.25">
      <c r="A227" s="1">
        <v>218</v>
      </c>
      <c r="B227" s="3">
        <v>1.0819000000000001</v>
      </c>
      <c r="C227" s="3">
        <v>7.5</v>
      </c>
      <c r="D227" s="3">
        <v>51</v>
      </c>
      <c r="E227" s="3">
        <v>154.5</v>
      </c>
      <c r="F227" s="3">
        <v>70</v>
      </c>
      <c r="G227" s="3">
        <v>36.9</v>
      </c>
      <c r="H227" s="3">
        <v>93.3</v>
      </c>
      <c r="I227" s="3">
        <v>81.5</v>
      </c>
      <c r="J227" s="3">
        <v>94.4</v>
      </c>
      <c r="K227" s="3">
        <v>54.7</v>
      </c>
      <c r="L227" s="3">
        <v>39</v>
      </c>
      <c r="M227" s="3">
        <v>22.6</v>
      </c>
      <c r="N227" s="3">
        <v>27.5</v>
      </c>
      <c r="O227" s="3">
        <v>25.9</v>
      </c>
      <c r="P227" s="3">
        <v>18.600000000000001</v>
      </c>
    </row>
    <row r="228" spans="1:16" x14ac:dyDescent="0.25">
      <c r="A228" s="1">
        <v>219</v>
      </c>
      <c r="B228" s="3">
        <v>1.0432999999999999</v>
      </c>
      <c r="C228" s="3">
        <v>24.5</v>
      </c>
      <c r="D228" s="3">
        <v>52</v>
      </c>
      <c r="E228" s="3">
        <v>199.25</v>
      </c>
      <c r="F228" s="3">
        <v>71.75</v>
      </c>
      <c r="G228" s="3">
        <v>39.4</v>
      </c>
      <c r="H228" s="3">
        <v>106.8</v>
      </c>
      <c r="I228" s="3">
        <v>100</v>
      </c>
      <c r="J228" s="3">
        <v>105</v>
      </c>
      <c r="K228" s="3">
        <v>63.9</v>
      </c>
      <c r="L228" s="3">
        <v>39.200000000000003</v>
      </c>
      <c r="M228" s="3">
        <v>22.9</v>
      </c>
      <c r="N228" s="3">
        <v>35.700000000000003</v>
      </c>
      <c r="O228" s="3">
        <v>30.4</v>
      </c>
      <c r="P228" s="3">
        <v>19.2</v>
      </c>
    </row>
    <row r="229" spans="1:16" x14ac:dyDescent="0.25">
      <c r="A229" s="1">
        <v>220</v>
      </c>
      <c r="B229" s="3">
        <v>1.0646</v>
      </c>
      <c r="C229" s="3">
        <v>15</v>
      </c>
      <c r="D229" s="3">
        <v>53</v>
      </c>
      <c r="E229" s="3">
        <v>154.5</v>
      </c>
      <c r="F229" s="3">
        <v>69.25</v>
      </c>
      <c r="G229" s="3">
        <v>37.6</v>
      </c>
      <c r="H229" s="3">
        <v>93.9</v>
      </c>
      <c r="I229" s="3">
        <v>88.7</v>
      </c>
      <c r="J229" s="3">
        <v>94.5</v>
      </c>
      <c r="K229" s="3">
        <v>53.7</v>
      </c>
      <c r="L229" s="3">
        <v>36.200000000000003</v>
      </c>
      <c r="M229" s="3">
        <v>22</v>
      </c>
      <c r="N229" s="3">
        <v>28.5</v>
      </c>
      <c r="O229" s="3">
        <v>25.7</v>
      </c>
      <c r="P229" s="3">
        <v>17.100000000000001</v>
      </c>
    </row>
    <row r="230" spans="1:16" x14ac:dyDescent="0.25">
      <c r="A230" s="1">
        <v>221</v>
      </c>
      <c r="B230" s="3">
        <v>1.0706</v>
      </c>
      <c r="C230" s="3">
        <v>12.4</v>
      </c>
      <c r="D230" s="3">
        <v>54</v>
      </c>
      <c r="E230" s="3">
        <v>153.25</v>
      </c>
      <c r="F230" s="3">
        <v>70.5</v>
      </c>
      <c r="G230" s="3">
        <v>38.5</v>
      </c>
      <c r="H230" s="3">
        <v>99</v>
      </c>
      <c r="I230" s="3">
        <v>91.8</v>
      </c>
      <c r="J230" s="3">
        <v>96.2</v>
      </c>
      <c r="K230" s="3">
        <v>57.7</v>
      </c>
      <c r="L230" s="3">
        <v>38.1</v>
      </c>
      <c r="M230" s="3">
        <v>23.9</v>
      </c>
      <c r="N230" s="3">
        <v>31.4</v>
      </c>
      <c r="O230" s="3">
        <v>29.9</v>
      </c>
      <c r="P230" s="3">
        <v>18.899999999999999</v>
      </c>
    </row>
    <row r="231" spans="1:16" x14ac:dyDescent="0.25">
      <c r="A231" s="1">
        <v>222</v>
      </c>
      <c r="B231" s="3">
        <v>1.0399</v>
      </c>
      <c r="C231" s="3">
        <v>26</v>
      </c>
      <c r="D231" s="3">
        <v>54</v>
      </c>
      <c r="E231" s="3">
        <v>230</v>
      </c>
      <c r="F231" s="3">
        <v>72.25</v>
      </c>
      <c r="G231" s="3">
        <v>42.5</v>
      </c>
      <c r="H231" s="3">
        <v>119.9</v>
      </c>
      <c r="I231" s="3">
        <v>110.4</v>
      </c>
      <c r="J231" s="3">
        <v>105.5</v>
      </c>
      <c r="K231" s="3">
        <v>64.2</v>
      </c>
      <c r="L231" s="3">
        <v>42.7</v>
      </c>
      <c r="M231" s="3">
        <v>27</v>
      </c>
      <c r="N231" s="3">
        <v>38.4</v>
      </c>
      <c r="O231" s="3">
        <v>32</v>
      </c>
      <c r="P231" s="3">
        <v>19.600000000000001</v>
      </c>
    </row>
    <row r="232" spans="1:16" x14ac:dyDescent="0.25">
      <c r="A232" s="1">
        <v>223</v>
      </c>
      <c r="B232" s="3">
        <v>1.0726</v>
      </c>
      <c r="C232" s="3">
        <v>11.5</v>
      </c>
      <c r="D232" s="3">
        <v>54</v>
      </c>
      <c r="E232" s="3">
        <v>161.75</v>
      </c>
      <c r="F232" s="3">
        <v>67.5</v>
      </c>
      <c r="G232" s="3">
        <v>37.4</v>
      </c>
      <c r="H232" s="3">
        <v>94.2</v>
      </c>
      <c r="I232" s="3">
        <v>87.6</v>
      </c>
      <c r="J232" s="3">
        <v>95.6</v>
      </c>
      <c r="K232" s="3">
        <v>59.7</v>
      </c>
      <c r="L232" s="3">
        <v>40.200000000000003</v>
      </c>
      <c r="M232" s="3">
        <v>23.4</v>
      </c>
      <c r="N232" s="3">
        <v>27.9</v>
      </c>
      <c r="O232" s="3">
        <v>27</v>
      </c>
      <c r="P232" s="3">
        <v>17.8</v>
      </c>
    </row>
    <row r="233" spans="1:16" x14ac:dyDescent="0.25">
      <c r="A233" s="1">
        <v>224</v>
      </c>
      <c r="B233" s="3">
        <v>1.0873999999999999</v>
      </c>
      <c r="C233" s="3">
        <v>5.2</v>
      </c>
      <c r="D233" s="3">
        <v>55</v>
      </c>
      <c r="E233" s="3">
        <v>142.25</v>
      </c>
      <c r="F233" s="3">
        <v>67.25</v>
      </c>
      <c r="G233" s="3">
        <v>35.200000000000003</v>
      </c>
      <c r="H233" s="3">
        <v>92.7</v>
      </c>
      <c r="I233" s="3">
        <v>82.8</v>
      </c>
      <c r="J233" s="3">
        <v>91.9</v>
      </c>
      <c r="K233" s="3">
        <v>54.4</v>
      </c>
      <c r="L233" s="3">
        <v>35.200000000000003</v>
      </c>
      <c r="M233" s="3">
        <v>22.5</v>
      </c>
      <c r="N233" s="3">
        <v>29.4</v>
      </c>
      <c r="O233" s="3">
        <v>26.8</v>
      </c>
      <c r="P233" s="3">
        <v>17</v>
      </c>
    </row>
    <row r="234" spans="1:16" x14ac:dyDescent="0.25">
      <c r="A234" s="1">
        <v>225</v>
      </c>
      <c r="B234" s="3">
        <v>1.0740000000000001</v>
      </c>
      <c r="C234" s="3">
        <v>10.9</v>
      </c>
      <c r="D234" s="3">
        <v>55</v>
      </c>
      <c r="E234" s="3">
        <v>179.75</v>
      </c>
      <c r="F234" s="3">
        <v>68.75</v>
      </c>
      <c r="G234" s="3">
        <v>41.1</v>
      </c>
      <c r="H234" s="3">
        <v>106.9</v>
      </c>
      <c r="I234" s="3">
        <v>95.3</v>
      </c>
      <c r="J234" s="3">
        <v>98.2</v>
      </c>
      <c r="K234" s="3">
        <v>57.4</v>
      </c>
      <c r="L234" s="3">
        <v>37.1</v>
      </c>
      <c r="M234" s="3">
        <v>21.8</v>
      </c>
      <c r="N234" s="3">
        <v>34.1</v>
      </c>
      <c r="O234" s="3">
        <v>31.1</v>
      </c>
      <c r="P234" s="3">
        <v>19.2</v>
      </c>
    </row>
    <row r="235" spans="1:16" x14ac:dyDescent="0.25">
      <c r="A235" s="1">
        <v>226</v>
      </c>
      <c r="B235" s="3">
        <v>1.0703</v>
      </c>
      <c r="C235" s="3">
        <v>12.5</v>
      </c>
      <c r="D235" s="3">
        <v>55</v>
      </c>
      <c r="E235" s="3">
        <v>126.5</v>
      </c>
      <c r="F235" s="3">
        <v>66.75</v>
      </c>
      <c r="G235" s="3">
        <v>33.4</v>
      </c>
      <c r="H235" s="3">
        <v>88.8</v>
      </c>
      <c r="I235" s="3">
        <v>78.2</v>
      </c>
      <c r="J235" s="3">
        <v>87.5</v>
      </c>
      <c r="K235" s="3">
        <v>50.8</v>
      </c>
      <c r="L235" s="3">
        <v>33</v>
      </c>
      <c r="M235" s="3">
        <v>19.7</v>
      </c>
      <c r="N235" s="3">
        <v>25.3</v>
      </c>
      <c r="O235" s="3">
        <v>22</v>
      </c>
      <c r="P235" s="3">
        <v>15.8</v>
      </c>
    </row>
    <row r="236" spans="1:16" x14ac:dyDescent="0.25">
      <c r="A236" s="1">
        <v>227</v>
      </c>
      <c r="B236" s="3">
        <v>1.0649999999999999</v>
      </c>
      <c r="C236" s="3">
        <v>14.8</v>
      </c>
      <c r="D236" s="3">
        <v>55</v>
      </c>
      <c r="E236" s="3">
        <v>169.5</v>
      </c>
      <c r="F236" s="3">
        <v>68.25</v>
      </c>
      <c r="G236" s="3">
        <v>37.200000000000003</v>
      </c>
      <c r="H236" s="3">
        <v>101.7</v>
      </c>
      <c r="I236" s="3">
        <v>91.1</v>
      </c>
      <c r="J236" s="3">
        <v>97.1</v>
      </c>
      <c r="K236" s="3">
        <v>56.6</v>
      </c>
      <c r="L236" s="3">
        <v>38.5</v>
      </c>
      <c r="M236" s="3">
        <v>22.6</v>
      </c>
      <c r="N236" s="3">
        <v>33.4</v>
      </c>
      <c r="O236" s="3">
        <v>29.3</v>
      </c>
      <c r="P236" s="3">
        <v>18.8</v>
      </c>
    </row>
    <row r="237" spans="1:16" x14ac:dyDescent="0.25">
      <c r="A237" s="1">
        <v>228</v>
      </c>
      <c r="B237" s="3">
        <v>1.0418000000000001</v>
      </c>
      <c r="C237" s="3">
        <v>25.2</v>
      </c>
      <c r="D237" s="3">
        <v>55</v>
      </c>
      <c r="E237" s="3">
        <v>198.5</v>
      </c>
      <c r="F237" s="3">
        <v>74.25</v>
      </c>
      <c r="G237" s="3">
        <v>38.299999999999997</v>
      </c>
      <c r="H237" s="3">
        <v>105.3</v>
      </c>
      <c r="I237" s="3">
        <v>96.7</v>
      </c>
      <c r="J237" s="3">
        <v>106.6</v>
      </c>
      <c r="K237" s="3">
        <v>64</v>
      </c>
      <c r="L237" s="3">
        <v>42.6</v>
      </c>
      <c r="M237" s="3">
        <v>23.4</v>
      </c>
      <c r="N237" s="3">
        <v>33.200000000000003</v>
      </c>
      <c r="O237" s="3">
        <v>30</v>
      </c>
      <c r="P237" s="3">
        <v>18.399999999999999</v>
      </c>
    </row>
    <row r="238" spans="1:16" x14ac:dyDescent="0.25">
      <c r="A238" s="1">
        <v>229</v>
      </c>
      <c r="B238" s="3">
        <v>1.0647</v>
      </c>
      <c r="C238" s="3">
        <v>14.9</v>
      </c>
      <c r="D238" s="3">
        <v>56</v>
      </c>
      <c r="E238" s="3">
        <v>174.5</v>
      </c>
      <c r="F238" s="3">
        <v>69.5</v>
      </c>
      <c r="G238" s="3">
        <v>38.1</v>
      </c>
      <c r="H238" s="3">
        <v>104</v>
      </c>
      <c r="I238" s="3">
        <v>89.4</v>
      </c>
      <c r="J238" s="3">
        <v>98.4</v>
      </c>
      <c r="K238" s="3">
        <v>58.4</v>
      </c>
      <c r="L238" s="3">
        <v>37.4</v>
      </c>
      <c r="M238" s="3">
        <v>22.5</v>
      </c>
      <c r="N238" s="3">
        <v>34.6</v>
      </c>
      <c r="O238" s="3">
        <v>30.1</v>
      </c>
      <c r="P238" s="3">
        <v>18.8</v>
      </c>
    </row>
    <row r="239" spans="1:16" x14ac:dyDescent="0.25">
      <c r="A239" s="1">
        <v>230</v>
      </c>
      <c r="B239" s="3">
        <v>1.0601</v>
      </c>
      <c r="C239" s="3">
        <v>17</v>
      </c>
      <c r="D239" s="3">
        <v>56</v>
      </c>
      <c r="E239" s="3">
        <v>167.75</v>
      </c>
      <c r="F239" s="3">
        <v>68.5</v>
      </c>
      <c r="G239" s="3">
        <v>37.4</v>
      </c>
      <c r="H239" s="3">
        <v>98.6</v>
      </c>
      <c r="I239" s="3">
        <v>93</v>
      </c>
      <c r="J239" s="3">
        <v>97</v>
      </c>
      <c r="K239" s="3">
        <v>55.4</v>
      </c>
      <c r="L239" s="3">
        <v>38.799999999999997</v>
      </c>
      <c r="M239" s="3">
        <v>23.2</v>
      </c>
      <c r="N239" s="3">
        <v>32.4</v>
      </c>
      <c r="O239" s="3">
        <v>29.7</v>
      </c>
      <c r="P239" s="3">
        <v>19</v>
      </c>
    </row>
    <row r="240" spans="1:16" x14ac:dyDescent="0.25">
      <c r="A240" s="1">
        <v>231</v>
      </c>
      <c r="B240" s="3">
        <v>1.0745</v>
      </c>
      <c r="C240" s="3">
        <v>10.6</v>
      </c>
      <c r="D240" s="3">
        <v>57</v>
      </c>
      <c r="E240" s="3">
        <v>147.75</v>
      </c>
      <c r="F240" s="3">
        <v>65.75</v>
      </c>
      <c r="G240" s="3">
        <v>35.200000000000003</v>
      </c>
      <c r="H240" s="3">
        <v>99.6</v>
      </c>
      <c r="I240" s="3">
        <v>86.4</v>
      </c>
      <c r="J240" s="3">
        <v>90.1</v>
      </c>
      <c r="K240" s="3">
        <v>53</v>
      </c>
      <c r="L240" s="3">
        <v>35</v>
      </c>
      <c r="M240" s="3">
        <v>21.3</v>
      </c>
      <c r="N240" s="3">
        <v>31.7</v>
      </c>
      <c r="O240" s="3">
        <v>27.3</v>
      </c>
      <c r="P240" s="3">
        <v>16.899999999999999</v>
      </c>
    </row>
    <row r="241" spans="1:16" x14ac:dyDescent="0.25">
      <c r="A241" s="1">
        <v>232</v>
      </c>
      <c r="B241" s="3">
        <v>1.0620000000000001</v>
      </c>
      <c r="C241" s="3">
        <v>16.100000000000001</v>
      </c>
      <c r="D241" s="3">
        <v>57</v>
      </c>
      <c r="E241" s="3">
        <v>182.25</v>
      </c>
      <c r="F241" s="3">
        <v>71.75</v>
      </c>
      <c r="G241" s="3">
        <v>39.4</v>
      </c>
      <c r="H241" s="3">
        <v>103.4</v>
      </c>
      <c r="I241" s="3">
        <v>96.7</v>
      </c>
      <c r="J241" s="3">
        <v>100.7</v>
      </c>
      <c r="K241" s="3">
        <v>59.3</v>
      </c>
      <c r="L241" s="3">
        <v>38.6</v>
      </c>
      <c r="M241" s="3">
        <v>22.8</v>
      </c>
      <c r="N241" s="3">
        <v>31.8</v>
      </c>
      <c r="O241" s="3">
        <v>29.1</v>
      </c>
      <c r="P241" s="3">
        <v>19</v>
      </c>
    </row>
    <row r="242" spans="1:16" x14ac:dyDescent="0.25">
      <c r="A242" s="1">
        <v>233</v>
      </c>
      <c r="B242" s="3">
        <v>1.0636000000000001</v>
      </c>
      <c r="C242" s="3">
        <v>15.4</v>
      </c>
      <c r="D242" s="3">
        <v>58</v>
      </c>
      <c r="E242" s="3">
        <v>175.5</v>
      </c>
      <c r="F242" s="3">
        <v>71.5</v>
      </c>
      <c r="G242" s="3">
        <v>38</v>
      </c>
      <c r="H242" s="3">
        <v>100.2</v>
      </c>
      <c r="I242" s="3">
        <v>88.1</v>
      </c>
      <c r="J242" s="3">
        <v>97.8</v>
      </c>
      <c r="K242" s="3">
        <v>57.1</v>
      </c>
      <c r="L242" s="3">
        <v>38.9</v>
      </c>
      <c r="M242" s="3">
        <v>23.6</v>
      </c>
      <c r="N242" s="3">
        <v>30.9</v>
      </c>
      <c r="O242" s="3">
        <v>29.6</v>
      </c>
      <c r="P242" s="3">
        <v>18</v>
      </c>
    </row>
    <row r="243" spans="1:16" x14ac:dyDescent="0.25">
      <c r="A243" s="1">
        <v>234</v>
      </c>
      <c r="B243" s="3">
        <v>1.0384</v>
      </c>
      <c r="C243" s="3">
        <v>26.7</v>
      </c>
      <c r="D243" s="3">
        <v>58</v>
      </c>
      <c r="E243" s="3">
        <v>161.75</v>
      </c>
      <c r="F243" s="3">
        <v>67.25</v>
      </c>
      <c r="G243" s="3">
        <v>35.1</v>
      </c>
      <c r="H243" s="3">
        <v>94.9</v>
      </c>
      <c r="I243" s="3">
        <v>94.9</v>
      </c>
      <c r="J243" s="3">
        <v>100.2</v>
      </c>
      <c r="K243" s="3">
        <v>56.8</v>
      </c>
      <c r="L243" s="3">
        <v>35.9</v>
      </c>
      <c r="M243" s="3">
        <v>21</v>
      </c>
      <c r="N243" s="3">
        <v>27.8</v>
      </c>
      <c r="O243" s="3">
        <v>26.1</v>
      </c>
      <c r="P243" s="3">
        <v>17.600000000000001</v>
      </c>
    </row>
    <row r="244" spans="1:16" x14ac:dyDescent="0.25">
      <c r="A244" s="1">
        <v>235</v>
      </c>
      <c r="B244" s="3">
        <v>1.0403</v>
      </c>
      <c r="C244" s="3">
        <v>25.8</v>
      </c>
      <c r="D244" s="3">
        <v>60</v>
      </c>
      <c r="E244" s="3">
        <v>157.75</v>
      </c>
      <c r="F244" s="3">
        <v>67.5</v>
      </c>
      <c r="G244" s="3">
        <v>40.4</v>
      </c>
      <c r="H244" s="3">
        <v>97.2</v>
      </c>
      <c r="I244" s="3">
        <v>93.3</v>
      </c>
      <c r="J244" s="3">
        <v>94</v>
      </c>
      <c r="K244" s="3">
        <v>54.3</v>
      </c>
      <c r="L244" s="3">
        <v>35.700000000000003</v>
      </c>
      <c r="M244" s="3">
        <v>21</v>
      </c>
      <c r="N244" s="3">
        <v>31.3</v>
      </c>
      <c r="O244" s="3">
        <v>28.7</v>
      </c>
      <c r="P244" s="3">
        <v>18.3</v>
      </c>
    </row>
    <row r="245" spans="1:16" x14ac:dyDescent="0.25">
      <c r="A245" s="1">
        <v>236</v>
      </c>
      <c r="B245" s="3">
        <v>1.0563</v>
      </c>
      <c r="C245" s="3">
        <v>18.600000000000001</v>
      </c>
      <c r="D245" s="3">
        <v>62</v>
      </c>
      <c r="E245" s="3">
        <v>168.75</v>
      </c>
      <c r="F245" s="3">
        <v>67.5</v>
      </c>
      <c r="G245" s="3">
        <v>38.299999999999997</v>
      </c>
      <c r="H245" s="3">
        <v>104.7</v>
      </c>
      <c r="I245" s="3">
        <v>95.6</v>
      </c>
      <c r="J245" s="3">
        <v>93.7</v>
      </c>
      <c r="K245" s="3">
        <v>54.4</v>
      </c>
      <c r="L245" s="3">
        <v>37.1</v>
      </c>
      <c r="M245" s="3">
        <v>22.7</v>
      </c>
      <c r="N245" s="3">
        <v>30.3</v>
      </c>
      <c r="O245" s="3">
        <v>26.3</v>
      </c>
      <c r="P245" s="3">
        <v>18.3</v>
      </c>
    </row>
    <row r="246" spans="1:16" x14ac:dyDescent="0.25">
      <c r="A246" s="1">
        <v>237</v>
      </c>
      <c r="B246" s="3">
        <v>1.0424</v>
      </c>
      <c r="C246" s="3">
        <v>24.8</v>
      </c>
      <c r="D246" s="3">
        <v>62</v>
      </c>
      <c r="E246" s="3">
        <v>191.5</v>
      </c>
      <c r="F246" s="3">
        <v>72.25</v>
      </c>
      <c r="G246" s="3">
        <v>40.6</v>
      </c>
      <c r="H246" s="3">
        <v>104</v>
      </c>
      <c r="I246" s="3">
        <v>98.2</v>
      </c>
      <c r="J246" s="3">
        <v>101.1</v>
      </c>
      <c r="K246" s="3">
        <v>59.3</v>
      </c>
      <c r="L246" s="3">
        <v>40.299999999999997</v>
      </c>
      <c r="M246" s="3">
        <v>23</v>
      </c>
      <c r="N246" s="3">
        <v>32.6</v>
      </c>
      <c r="O246" s="3">
        <v>28.5</v>
      </c>
      <c r="P246" s="3">
        <v>19</v>
      </c>
    </row>
    <row r="247" spans="1:16" x14ac:dyDescent="0.25">
      <c r="A247" s="1">
        <v>238</v>
      </c>
      <c r="B247" s="3">
        <v>1.0371999999999999</v>
      </c>
      <c r="C247" s="3">
        <v>27.3</v>
      </c>
      <c r="D247" s="3">
        <v>63</v>
      </c>
      <c r="E247" s="3">
        <v>219.15</v>
      </c>
      <c r="F247" s="3">
        <v>69.5</v>
      </c>
      <c r="G247" s="3">
        <v>40.200000000000003</v>
      </c>
      <c r="H247" s="3">
        <v>117.6</v>
      </c>
      <c r="I247" s="3">
        <v>113.8</v>
      </c>
      <c r="J247" s="3">
        <v>111.8</v>
      </c>
      <c r="K247" s="3">
        <v>63.4</v>
      </c>
      <c r="L247" s="3">
        <v>41.1</v>
      </c>
      <c r="M247" s="3">
        <v>22.3</v>
      </c>
      <c r="N247" s="3">
        <v>35.1</v>
      </c>
      <c r="O247" s="3">
        <v>29.6</v>
      </c>
      <c r="P247" s="3">
        <v>18.5</v>
      </c>
    </row>
    <row r="248" spans="1:16" x14ac:dyDescent="0.25">
      <c r="A248" s="1">
        <v>239</v>
      </c>
      <c r="B248" s="3">
        <v>1.0705</v>
      </c>
      <c r="C248" s="3">
        <v>12.4</v>
      </c>
      <c r="D248" s="3">
        <v>64</v>
      </c>
      <c r="E248" s="3">
        <v>155.25</v>
      </c>
      <c r="F248" s="3">
        <v>69.5</v>
      </c>
      <c r="G248" s="3">
        <v>37.9</v>
      </c>
      <c r="H248" s="3">
        <v>95.8</v>
      </c>
      <c r="I248" s="3">
        <v>82.8</v>
      </c>
      <c r="J248" s="3">
        <v>94.5</v>
      </c>
      <c r="K248" s="3">
        <v>61.2</v>
      </c>
      <c r="L248" s="3">
        <v>39.1</v>
      </c>
      <c r="M248" s="3">
        <v>22.3</v>
      </c>
      <c r="N248" s="3">
        <v>29.8</v>
      </c>
      <c r="O248" s="3">
        <v>28.9</v>
      </c>
      <c r="P248" s="3">
        <v>18.3</v>
      </c>
    </row>
    <row r="249" spans="1:16" x14ac:dyDescent="0.25">
      <c r="A249" s="1">
        <v>240</v>
      </c>
      <c r="B249" s="3">
        <v>1.0316000000000001</v>
      </c>
      <c r="C249" s="3">
        <v>29.9</v>
      </c>
      <c r="D249" s="3">
        <v>65</v>
      </c>
      <c r="E249" s="3">
        <v>189.75</v>
      </c>
      <c r="F249" s="3">
        <v>65.75</v>
      </c>
      <c r="G249" s="3">
        <v>40.799999999999997</v>
      </c>
      <c r="H249" s="3">
        <v>106.4</v>
      </c>
      <c r="I249" s="3">
        <v>100.5</v>
      </c>
      <c r="J249" s="3">
        <v>100.5</v>
      </c>
      <c r="K249" s="3">
        <v>59.2</v>
      </c>
      <c r="L249" s="3">
        <v>38.1</v>
      </c>
      <c r="M249" s="3">
        <v>24</v>
      </c>
      <c r="N249" s="3">
        <v>35.9</v>
      </c>
      <c r="O249" s="3">
        <v>30.5</v>
      </c>
      <c r="P249" s="3">
        <v>19.100000000000001</v>
      </c>
    </row>
    <row r="250" spans="1:16" x14ac:dyDescent="0.25">
      <c r="A250" s="1">
        <v>241</v>
      </c>
      <c r="B250" s="3">
        <v>1.0599000000000001</v>
      </c>
      <c r="C250" s="3">
        <v>17</v>
      </c>
      <c r="D250" s="3">
        <v>65</v>
      </c>
      <c r="E250" s="3">
        <v>127.5</v>
      </c>
      <c r="F250" s="3">
        <v>65.75</v>
      </c>
      <c r="G250" s="3">
        <v>34.700000000000003</v>
      </c>
      <c r="H250" s="3">
        <v>93</v>
      </c>
      <c r="I250" s="3">
        <v>79.7</v>
      </c>
      <c r="J250" s="3">
        <v>87.6</v>
      </c>
      <c r="K250" s="3">
        <v>50.7</v>
      </c>
      <c r="L250" s="3">
        <v>33.4</v>
      </c>
      <c r="M250" s="3">
        <v>20.100000000000001</v>
      </c>
      <c r="N250" s="3">
        <v>28.5</v>
      </c>
      <c r="O250" s="3">
        <v>24.8</v>
      </c>
      <c r="P250" s="3">
        <v>16.5</v>
      </c>
    </row>
    <row r="251" spans="1:16" x14ac:dyDescent="0.25">
      <c r="A251" s="1">
        <v>242</v>
      </c>
      <c r="B251" s="3">
        <v>1.0206999999999999</v>
      </c>
      <c r="C251" s="3">
        <v>35</v>
      </c>
      <c r="D251" s="3">
        <v>65</v>
      </c>
      <c r="E251" s="3">
        <v>224.5</v>
      </c>
      <c r="F251" s="3">
        <v>68.25</v>
      </c>
      <c r="G251" s="3">
        <v>38.799999999999997</v>
      </c>
      <c r="H251" s="3">
        <v>119.6</v>
      </c>
      <c r="I251" s="3">
        <v>118</v>
      </c>
      <c r="J251" s="3">
        <v>114.3</v>
      </c>
      <c r="K251" s="3">
        <v>61.3</v>
      </c>
      <c r="L251" s="3">
        <v>42.1</v>
      </c>
      <c r="M251" s="3">
        <v>23.4</v>
      </c>
      <c r="N251" s="3">
        <v>34.9</v>
      </c>
      <c r="O251" s="3">
        <v>30.1</v>
      </c>
      <c r="P251" s="3">
        <v>19.399999999999999</v>
      </c>
    </row>
    <row r="252" spans="1:16" x14ac:dyDescent="0.25">
      <c r="A252" s="1">
        <v>243</v>
      </c>
      <c r="B252" s="3">
        <v>1.0304</v>
      </c>
      <c r="C252" s="3">
        <v>30.4</v>
      </c>
      <c r="D252" s="3">
        <v>66</v>
      </c>
      <c r="E252" s="3">
        <v>234.25</v>
      </c>
      <c r="F252" s="3">
        <v>72</v>
      </c>
      <c r="G252" s="3">
        <v>41.4</v>
      </c>
      <c r="H252" s="3">
        <v>119.7</v>
      </c>
      <c r="I252" s="3">
        <v>109</v>
      </c>
      <c r="J252" s="3">
        <v>109.1</v>
      </c>
      <c r="K252" s="3">
        <v>63.7</v>
      </c>
      <c r="L252" s="3">
        <v>42.4</v>
      </c>
      <c r="M252" s="3">
        <v>24.6</v>
      </c>
      <c r="N252" s="3">
        <v>35.6</v>
      </c>
      <c r="O252" s="3">
        <v>30.7</v>
      </c>
      <c r="P252" s="3">
        <v>19.5</v>
      </c>
    </row>
    <row r="253" spans="1:16" x14ac:dyDescent="0.25">
      <c r="A253" s="1">
        <v>244</v>
      </c>
      <c r="B253" s="3">
        <v>1.0256000000000001</v>
      </c>
      <c r="C253" s="3">
        <v>32.6</v>
      </c>
      <c r="D253" s="3">
        <v>67</v>
      </c>
      <c r="E253" s="3">
        <v>227.75</v>
      </c>
      <c r="F253" s="3">
        <v>72.75</v>
      </c>
      <c r="G253" s="3">
        <v>41.3</v>
      </c>
      <c r="H253" s="3">
        <v>115.8</v>
      </c>
      <c r="I253" s="3">
        <v>113.4</v>
      </c>
      <c r="J253" s="3">
        <v>109.8</v>
      </c>
      <c r="K253" s="3">
        <v>65.599999999999994</v>
      </c>
      <c r="L253" s="3">
        <v>46</v>
      </c>
      <c r="M253" s="3">
        <v>25.4</v>
      </c>
      <c r="N253" s="3">
        <v>35.299999999999997</v>
      </c>
      <c r="O253" s="3">
        <v>29.8</v>
      </c>
      <c r="P253" s="3">
        <v>19.5</v>
      </c>
    </row>
    <row r="254" spans="1:16" x14ac:dyDescent="0.25">
      <c r="A254" s="1">
        <v>245</v>
      </c>
      <c r="B254" s="3">
        <v>1.0334000000000001</v>
      </c>
      <c r="C254" s="3">
        <v>29</v>
      </c>
      <c r="D254" s="3">
        <v>67</v>
      </c>
      <c r="E254" s="3">
        <v>199.5</v>
      </c>
      <c r="F254" s="3">
        <v>68.5</v>
      </c>
      <c r="G254" s="3">
        <v>40.700000000000003</v>
      </c>
      <c r="H254" s="3">
        <v>118.3</v>
      </c>
      <c r="I254" s="3">
        <v>106.1</v>
      </c>
      <c r="J254" s="3">
        <v>101.6</v>
      </c>
      <c r="K254" s="3">
        <v>58.2</v>
      </c>
      <c r="L254" s="3">
        <v>38.799999999999997</v>
      </c>
      <c r="M254" s="3">
        <v>24.1</v>
      </c>
      <c r="N254" s="3">
        <v>32.1</v>
      </c>
      <c r="O254" s="3">
        <v>29.3</v>
      </c>
      <c r="P254" s="3">
        <v>18.5</v>
      </c>
    </row>
    <row r="255" spans="1:16" x14ac:dyDescent="0.25">
      <c r="A255" s="1">
        <v>246</v>
      </c>
      <c r="B255" s="3">
        <v>1.0641</v>
      </c>
      <c r="C255" s="3">
        <v>15.2</v>
      </c>
      <c r="D255" s="3">
        <v>68</v>
      </c>
      <c r="E255" s="3">
        <v>155.5</v>
      </c>
      <c r="F255" s="3">
        <v>69.25</v>
      </c>
      <c r="G255" s="3">
        <v>36.299999999999997</v>
      </c>
      <c r="H255" s="3">
        <v>97.4</v>
      </c>
      <c r="I255" s="3">
        <v>84.3</v>
      </c>
      <c r="J255" s="3">
        <v>94.4</v>
      </c>
      <c r="K255" s="3">
        <v>54.3</v>
      </c>
      <c r="L255" s="3">
        <v>37.5</v>
      </c>
      <c r="M255" s="3">
        <v>22.6</v>
      </c>
      <c r="N255" s="3">
        <v>29.2</v>
      </c>
      <c r="O255" s="3">
        <v>27.3</v>
      </c>
      <c r="P255" s="3">
        <v>18.5</v>
      </c>
    </row>
    <row r="256" spans="1:16" x14ac:dyDescent="0.25">
      <c r="A256" s="1">
        <v>247</v>
      </c>
      <c r="B256" s="3">
        <v>1.0307999999999999</v>
      </c>
      <c r="C256" s="3">
        <v>30.2</v>
      </c>
      <c r="D256" s="3">
        <v>69</v>
      </c>
      <c r="E256" s="3">
        <v>215.5</v>
      </c>
      <c r="F256" s="3">
        <v>70.5</v>
      </c>
      <c r="G256" s="3">
        <v>40.799999999999997</v>
      </c>
      <c r="H256" s="3">
        <v>113.7</v>
      </c>
      <c r="I256" s="3">
        <v>107.6</v>
      </c>
      <c r="J256" s="3">
        <v>110</v>
      </c>
      <c r="K256" s="3">
        <v>63.3</v>
      </c>
      <c r="L256" s="3">
        <v>44</v>
      </c>
      <c r="M256" s="3">
        <v>22.6</v>
      </c>
      <c r="N256" s="3">
        <v>37.5</v>
      </c>
      <c r="O256" s="3">
        <v>32.6</v>
      </c>
      <c r="P256" s="3">
        <v>18.8</v>
      </c>
    </row>
    <row r="257" spans="1:16" x14ac:dyDescent="0.25">
      <c r="A257" s="1">
        <v>248</v>
      </c>
      <c r="B257" s="3">
        <v>1.0736000000000001</v>
      </c>
      <c r="C257" s="3">
        <v>11</v>
      </c>
      <c r="D257" s="3">
        <v>70</v>
      </c>
      <c r="E257" s="3">
        <v>134.25</v>
      </c>
      <c r="F257" s="3">
        <v>67</v>
      </c>
      <c r="G257" s="3">
        <v>34.9</v>
      </c>
      <c r="H257" s="3">
        <v>89.2</v>
      </c>
      <c r="I257" s="3">
        <v>83.6</v>
      </c>
      <c r="J257" s="3">
        <v>88.8</v>
      </c>
      <c r="K257" s="3">
        <v>49.6</v>
      </c>
      <c r="L257" s="3">
        <v>34.799999999999997</v>
      </c>
      <c r="M257" s="3">
        <v>21.5</v>
      </c>
      <c r="N257" s="3">
        <v>25.6</v>
      </c>
      <c r="O257" s="3">
        <v>25.7</v>
      </c>
      <c r="P257" s="3">
        <v>18.5</v>
      </c>
    </row>
    <row r="258" spans="1:16" x14ac:dyDescent="0.25">
      <c r="A258" s="1">
        <v>249</v>
      </c>
      <c r="B258" s="3">
        <v>1.0236000000000001</v>
      </c>
      <c r="C258" s="3">
        <v>33.6</v>
      </c>
      <c r="D258" s="3">
        <v>72</v>
      </c>
      <c r="E258" s="3">
        <v>201</v>
      </c>
      <c r="F258" s="3">
        <v>69.75</v>
      </c>
      <c r="G258" s="3">
        <v>40.9</v>
      </c>
      <c r="H258" s="3">
        <v>108.5</v>
      </c>
      <c r="I258" s="3">
        <v>105</v>
      </c>
      <c r="J258" s="3">
        <v>104.5</v>
      </c>
      <c r="K258" s="3">
        <v>59.6</v>
      </c>
      <c r="L258" s="3">
        <v>40.799999999999997</v>
      </c>
      <c r="M258" s="3">
        <v>23.2</v>
      </c>
      <c r="N258" s="3">
        <v>35.200000000000003</v>
      </c>
      <c r="O258" s="3">
        <v>28.6</v>
      </c>
      <c r="P258" s="3">
        <v>20.100000000000001</v>
      </c>
    </row>
    <row r="259" spans="1:16" x14ac:dyDescent="0.25">
      <c r="A259" s="1">
        <v>250</v>
      </c>
      <c r="B259" s="3">
        <v>1.0327999999999999</v>
      </c>
      <c r="C259" s="3">
        <v>29.3</v>
      </c>
      <c r="D259" s="3">
        <v>72</v>
      </c>
      <c r="E259" s="3">
        <v>186.75</v>
      </c>
      <c r="F259" s="3">
        <v>66</v>
      </c>
      <c r="G259" s="3">
        <v>38.9</v>
      </c>
      <c r="H259" s="3">
        <v>111.1</v>
      </c>
      <c r="I259" s="3">
        <v>111.5</v>
      </c>
      <c r="J259" s="3">
        <v>101.7</v>
      </c>
      <c r="K259" s="3">
        <v>60.3</v>
      </c>
      <c r="L259" s="3">
        <v>37.299999999999997</v>
      </c>
      <c r="M259" s="3">
        <v>21.5</v>
      </c>
      <c r="N259" s="3">
        <v>31.3</v>
      </c>
      <c r="O259" s="3">
        <v>27.2</v>
      </c>
      <c r="P259" s="3">
        <v>18</v>
      </c>
    </row>
    <row r="260" spans="1:16" x14ac:dyDescent="0.25">
      <c r="A260" s="1">
        <v>251</v>
      </c>
      <c r="B260" s="3">
        <v>1.0399</v>
      </c>
      <c r="C260" s="3">
        <v>26</v>
      </c>
      <c r="D260" s="3">
        <v>72</v>
      </c>
      <c r="E260" s="3">
        <v>190.75</v>
      </c>
      <c r="F260" s="3">
        <v>70.5</v>
      </c>
      <c r="G260" s="3">
        <v>38.9</v>
      </c>
      <c r="H260" s="3">
        <v>108.3</v>
      </c>
      <c r="I260" s="3">
        <v>101.3</v>
      </c>
      <c r="J260" s="3">
        <v>97.8</v>
      </c>
      <c r="K260" s="3">
        <v>56</v>
      </c>
      <c r="L260" s="3">
        <v>41.6</v>
      </c>
      <c r="M260" s="3">
        <v>22.7</v>
      </c>
      <c r="N260" s="3">
        <v>30.5</v>
      </c>
      <c r="O260" s="3">
        <v>29.4</v>
      </c>
      <c r="P260" s="3">
        <v>19.8</v>
      </c>
    </row>
    <row r="261" spans="1:16" x14ac:dyDescent="0.25">
      <c r="A261" s="1">
        <v>252</v>
      </c>
      <c r="B261" s="3">
        <v>1.0270999999999999</v>
      </c>
      <c r="C261" s="3">
        <v>31.9</v>
      </c>
      <c r="D261" s="3">
        <v>74</v>
      </c>
      <c r="E261" s="3">
        <v>207.5</v>
      </c>
      <c r="F261" s="3">
        <v>70</v>
      </c>
      <c r="G261" s="3">
        <v>40.799999999999997</v>
      </c>
      <c r="H261" s="3">
        <v>112.4</v>
      </c>
      <c r="I261" s="3">
        <v>108.5</v>
      </c>
      <c r="J261" s="3">
        <v>107.1</v>
      </c>
      <c r="K261" s="3">
        <v>59.3</v>
      </c>
      <c r="L261" s="3">
        <v>42.2</v>
      </c>
      <c r="M261" s="3">
        <v>24.6</v>
      </c>
      <c r="N261" s="3">
        <v>33.700000000000003</v>
      </c>
      <c r="O261" s="3">
        <v>30</v>
      </c>
      <c r="P261" s="3">
        <v>20.9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1"/>
  <sheetViews>
    <sheetView workbookViewId="0">
      <selection activeCell="C9" sqref="C9:C261"/>
    </sheetView>
  </sheetViews>
  <sheetFormatPr defaultRowHeight="15" x14ac:dyDescent="0.25"/>
  <cols>
    <col min="2" max="2" width="10.140625" customWidth="1"/>
    <col min="3" max="3" width="10.140625" style="1" customWidth="1"/>
    <col min="4" max="4" width="12.140625" customWidth="1"/>
    <col min="5" max="5" width="11" customWidth="1"/>
    <col min="6" max="6" width="11.42578125" customWidth="1"/>
    <col min="16" max="16" width="11.42578125" customWidth="1"/>
  </cols>
  <sheetData>
    <row r="1" spans="1:19" x14ac:dyDescent="0.25">
      <c r="A1" t="s">
        <v>16</v>
      </c>
      <c r="E1" s="6"/>
    </row>
    <row r="2" spans="1:19" x14ac:dyDescent="0.25">
      <c r="A2" s="1" t="s">
        <v>33</v>
      </c>
    </row>
    <row r="3" spans="1:19" x14ac:dyDescent="0.25">
      <c r="A3" s="21" t="s">
        <v>65</v>
      </c>
    </row>
    <row r="5" spans="1:19" x14ac:dyDescent="0.25">
      <c r="B5" s="8" t="s">
        <v>35</v>
      </c>
      <c r="C5" s="1">
        <f>COUNT(C10:C261)</f>
        <v>252</v>
      </c>
      <c r="D5" s="7"/>
      <c r="E5" s="8"/>
      <c r="P5" s="5" t="s">
        <v>36</v>
      </c>
      <c r="R5" s="9" t="s">
        <v>37</v>
      </c>
      <c r="S5" s="10"/>
    </row>
    <row r="6" spans="1:19" x14ac:dyDescent="0.25">
      <c r="B6" s="11" t="s">
        <v>38</v>
      </c>
      <c r="C6" s="1">
        <f>_xlfn.COVARIANCE.S(B10:B261,C10:C261)</f>
        <v>73.592380478087634</v>
      </c>
      <c r="D6" s="7"/>
      <c r="E6" s="8"/>
      <c r="P6">
        <f t="array" ref="P6:Q10">LINEST(C10:C261,B10:B261,TRUE,TRUE)</f>
        <v>0.63291801057371955</v>
      </c>
      <c r="Q6">
        <v>-39.421995914374946</v>
      </c>
      <c r="R6" s="10" t="s">
        <v>39</v>
      </c>
      <c r="S6" s="10" t="s">
        <v>40</v>
      </c>
    </row>
    <row r="7" spans="1:19" x14ac:dyDescent="0.25">
      <c r="A7" s="8" t="s">
        <v>41</v>
      </c>
      <c r="B7">
        <f>AVERAGE(B10:B261)</f>
        <v>92.555952380952348</v>
      </c>
      <c r="C7">
        <f>AVERAGE(C10:C261)</f>
        <v>19.158333333333328</v>
      </c>
      <c r="D7" s="7"/>
      <c r="E7" s="8"/>
      <c r="P7">
        <v>2.8561243442231841E-2</v>
      </c>
      <c r="Q7">
        <v>2.6613221440080475</v>
      </c>
      <c r="R7" s="10" t="s">
        <v>42</v>
      </c>
      <c r="S7" s="10" t="s">
        <v>43</v>
      </c>
    </row>
    <row r="8" spans="1:19" x14ac:dyDescent="0.25">
      <c r="A8" s="8" t="s">
        <v>44</v>
      </c>
      <c r="B8">
        <f>_xlfn.STDEV.S(B10:B261)</f>
        <v>10.7830768013821</v>
      </c>
      <c r="C8">
        <f>_xlfn.STDEV.S(C10:C261)</f>
        <v>8.3839470256606319</v>
      </c>
      <c r="E8" s="12"/>
      <c r="P8">
        <v>0.66264855371630682</v>
      </c>
      <c r="Q8">
        <v>4.8792904383980149</v>
      </c>
      <c r="R8" s="10" t="s">
        <v>45</v>
      </c>
      <c r="S8" s="10" t="s">
        <v>46</v>
      </c>
    </row>
    <row r="9" spans="1:19" ht="15.75" customHeight="1" x14ac:dyDescent="0.25">
      <c r="A9" s="12" t="s">
        <v>47</v>
      </c>
      <c r="B9" s="4" t="s">
        <v>7</v>
      </c>
      <c r="C9" s="4" t="s">
        <v>1</v>
      </c>
      <c r="D9" s="13" t="s">
        <v>48</v>
      </c>
      <c r="E9" s="13" t="s">
        <v>49</v>
      </c>
      <c r="F9" s="13"/>
      <c r="P9">
        <v>491.0669281369091</v>
      </c>
      <c r="Q9">
        <v>250</v>
      </c>
      <c r="R9" s="10" t="s">
        <v>50</v>
      </c>
      <c r="S9" s="10" t="s">
        <v>51</v>
      </c>
    </row>
    <row r="10" spans="1:19" x14ac:dyDescent="0.25">
      <c r="A10">
        <v>1</v>
      </c>
      <c r="B10" s="3">
        <v>85.2</v>
      </c>
      <c r="C10" s="3">
        <v>12.3</v>
      </c>
      <c r="D10" s="14">
        <f>$Q$6+$P$6*B10</f>
        <v>14.50261858650596</v>
      </c>
      <c r="E10" s="14">
        <f t="shared" ref="E10:E73" si="0">(C10-D10)</f>
        <v>-2.2026185865059595</v>
      </c>
      <c r="P10">
        <v>11691.063704439424</v>
      </c>
      <c r="Q10">
        <v>5951.8687955605737</v>
      </c>
      <c r="R10" s="10" t="s">
        <v>52</v>
      </c>
      <c r="S10" s="10" t="s">
        <v>53</v>
      </c>
    </row>
    <row r="11" spans="1:19" x14ac:dyDescent="0.25">
      <c r="A11">
        <v>2</v>
      </c>
      <c r="B11" s="3">
        <v>83</v>
      </c>
      <c r="C11" s="3">
        <v>6.1</v>
      </c>
      <c r="D11" s="14">
        <f t="shared" ref="D11:D74" si="1">$Q$6+$P$6*B11</f>
        <v>13.110198963243775</v>
      </c>
      <c r="E11" s="14">
        <f t="shared" si="0"/>
        <v>-7.0101989632437753</v>
      </c>
      <c r="P11" s="15" t="s">
        <v>35</v>
      </c>
      <c r="Q11" s="16">
        <f>COUNT(A10:A1000)</f>
        <v>252</v>
      </c>
      <c r="R11" s="16"/>
      <c r="S11" s="16"/>
    </row>
    <row r="12" spans="1:19" x14ac:dyDescent="0.25">
      <c r="A12">
        <v>3</v>
      </c>
      <c r="B12" s="3">
        <v>87.9</v>
      </c>
      <c r="C12" s="3">
        <v>25.3</v>
      </c>
      <c r="D12" s="14">
        <f t="shared" si="1"/>
        <v>16.211497215055005</v>
      </c>
      <c r="E12" s="14">
        <f t="shared" si="0"/>
        <v>9.0885027849449962</v>
      </c>
      <c r="P12" s="15" t="s">
        <v>58</v>
      </c>
      <c r="Q12" s="16">
        <f>Q11-Q9</f>
        <v>2</v>
      </c>
      <c r="R12" s="17" t="s">
        <v>59</v>
      </c>
      <c r="S12" s="1">
        <f>Q11*LN(Q10/Q11) + 2*Q12</f>
        <v>800.83192414048222</v>
      </c>
    </row>
    <row r="13" spans="1:19" x14ac:dyDescent="0.25">
      <c r="A13">
        <v>4</v>
      </c>
      <c r="B13" s="3">
        <v>86.4</v>
      </c>
      <c r="C13" s="3">
        <v>10.4</v>
      </c>
      <c r="D13" s="14">
        <f t="shared" si="1"/>
        <v>15.262120199194428</v>
      </c>
      <c r="E13" s="14">
        <f t="shared" si="0"/>
        <v>-4.8621201991944272</v>
      </c>
      <c r="P13" s="18" t="s">
        <v>60</v>
      </c>
      <c r="Q13" s="19">
        <f>P8-(Q12-1)/Q9*(1-P8)</f>
        <v>0.66129914793117206</v>
      </c>
      <c r="R13" s="17" t="s">
        <v>61</v>
      </c>
      <c r="S13" s="1">
        <f>Q11*LN(Q10/Q11) + Q12*LN(Q11)</f>
        <v>807.89078231550502</v>
      </c>
    </row>
    <row r="14" spans="1:19" x14ac:dyDescent="0.25">
      <c r="A14">
        <v>5</v>
      </c>
      <c r="B14" s="3">
        <v>100</v>
      </c>
      <c r="C14" s="3">
        <v>28.7</v>
      </c>
      <c r="D14" s="14">
        <f t="shared" si="1"/>
        <v>23.869805142997009</v>
      </c>
      <c r="E14" s="14">
        <f t="shared" si="0"/>
        <v>4.83019485700299</v>
      </c>
    </row>
    <row r="15" spans="1:19" x14ac:dyDescent="0.25">
      <c r="A15">
        <v>6</v>
      </c>
      <c r="B15" s="3">
        <v>94.4</v>
      </c>
      <c r="C15" s="3">
        <v>20.9</v>
      </c>
      <c r="D15" s="14">
        <f t="shared" si="1"/>
        <v>20.325464283784186</v>
      </c>
      <c r="E15" s="14">
        <f t="shared" si="0"/>
        <v>0.5745357162158129</v>
      </c>
    </row>
    <row r="16" spans="1:19" x14ac:dyDescent="0.25">
      <c r="A16">
        <v>7</v>
      </c>
      <c r="B16" s="3">
        <v>90.7</v>
      </c>
      <c r="C16" s="3">
        <v>19.2</v>
      </c>
      <c r="D16" s="14">
        <f t="shared" si="1"/>
        <v>17.983667644661416</v>
      </c>
      <c r="E16" s="14">
        <f t="shared" si="0"/>
        <v>1.216332355338583</v>
      </c>
    </row>
    <row r="17" spans="1:5" x14ac:dyDescent="0.25">
      <c r="A17">
        <v>8</v>
      </c>
      <c r="B17" s="3">
        <v>88.5</v>
      </c>
      <c r="C17" s="3">
        <v>12.4</v>
      </c>
      <c r="D17" s="14">
        <f t="shared" si="1"/>
        <v>16.591248021399231</v>
      </c>
      <c r="E17" s="14">
        <f t="shared" si="0"/>
        <v>-4.1912480213992307</v>
      </c>
    </row>
    <row r="18" spans="1:5" x14ac:dyDescent="0.25">
      <c r="A18">
        <v>9</v>
      </c>
      <c r="B18" s="3">
        <v>82.5</v>
      </c>
      <c r="C18" s="3">
        <v>4.0999999999999996</v>
      </c>
      <c r="D18" s="14">
        <f t="shared" si="1"/>
        <v>12.793739957956916</v>
      </c>
      <c r="E18" s="14">
        <f t="shared" si="0"/>
        <v>-8.6937399579569163</v>
      </c>
    </row>
    <row r="19" spans="1:5" x14ac:dyDescent="0.25">
      <c r="A19">
        <v>10</v>
      </c>
      <c r="B19" s="3">
        <v>88.6</v>
      </c>
      <c r="C19" s="3">
        <v>11.7</v>
      </c>
      <c r="D19" s="14">
        <f t="shared" si="1"/>
        <v>16.654539822456599</v>
      </c>
      <c r="E19" s="14">
        <f t="shared" si="0"/>
        <v>-4.9545398224565993</v>
      </c>
    </row>
    <row r="20" spans="1:5" x14ac:dyDescent="0.25">
      <c r="A20">
        <v>11</v>
      </c>
      <c r="B20" s="3">
        <v>83.6</v>
      </c>
      <c r="C20" s="3">
        <v>7.1</v>
      </c>
      <c r="D20" s="14">
        <f t="shared" si="1"/>
        <v>13.489949769588002</v>
      </c>
      <c r="E20" s="14">
        <f t="shared" si="0"/>
        <v>-6.3899497695880019</v>
      </c>
    </row>
    <row r="21" spans="1:5" x14ac:dyDescent="0.25">
      <c r="A21">
        <v>12</v>
      </c>
      <c r="B21" s="3">
        <v>90.9</v>
      </c>
      <c r="C21" s="3">
        <v>7.8</v>
      </c>
      <c r="D21" s="14">
        <f t="shared" si="1"/>
        <v>18.110251246776166</v>
      </c>
      <c r="E21" s="14">
        <f t="shared" si="0"/>
        <v>-10.310251246776165</v>
      </c>
    </row>
    <row r="22" spans="1:5" x14ac:dyDescent="0.25">
      <c r="A22">
        <v>13</v>
      </c>
      <c r="B22" s="3">
        <v>91.6</v>
      </c>
      <c r="C22" s="3">
        <v>20.8</v>
      </c>
      <c r="D22" s="14">
        <f t="shared" si="1"/>
        <v>18.55329385417776</v>
      </c>
      <c r="E22" s="14">
        <f t="shared" si="0"/>
        <v>2.246706145822241</v>
      </c>
    </row>
    <row r="23" spans="1:5" x14ac:dyDescent="0.25">
      <c r="A23">
        <v>14</v>
      </c>
      <c r="B23" s="3">
        <v>101.8</v>
      </c>
      <c r="C23" s="3">
        <v>21.2</v>
      </c>
      <c r="D23" s="14">
        <f t="shared" si="1"/>
        <v>25.009057562029696</v>
      </c>
      <c r="E23" s="14">
        <f t="shared" si="0"/>
        <v>-3.8090575620296967</v>
      </c>
    </row>
    <row r="24" spans="1:5" x14ac:dyDescent="0.25">
      <c r="A24">
        <v>15</v>
      </c>
      <c r="B24" s="3">
        <v>96.4</v>
      </c>
      <c r="C24" s="3">
        <v>22.1</v>
      </c>
      <c r="D24" s="14">
        <f t="shared" si="1"/>
        <v>21.591300304931622</v>
      </c>
      <c r="E24" s="14">
        <f t="shared" si="0"/>
        <v>0.50869969506837975</v>
      </c>
    </row>
    <row r="25" spans="1:5" x14ac:dyDescent="0.25">
      <c r="A25">
        <v>16</v>
      </c>
      <c r="B25" s="3">
        <v>92.8</v>
      </c>
      <c r="C25" s="3">
        <v>20.9</v>
      </c>
      <c r="D25" s="14">
        <f t="shared" si="1"/>
        <v>19.312795466866227</v>
      </c>
      <c r="E25" s="14">
        <f t="shared" si="0"/>
        <v>1.5872045331337716</v>
      </c>
    </row>
    <row r="26" spans="1:5" x14ac:dyDescent="0.25">
      <c r="A26">
        <v>17</v>
      </c>
      <c r="B26" s="3">
        <v>96.4</v>
      </c>
      <c r="C26" s="3">
        <v>29</v>
      </c>
      <c r="D26" s="14">
        <f t="shared" si="1"/>
        <v>21.591300304931622</v>
      </c>
      <c r="E26" s="14">
        <f t="shared" si="0"/>
        <v>7.4086996950683783</v>
      </c>
    </row>
    <row r="27" spans="1:5" x14ac:dyDescent="0.25">
      <c r="A27">
        <v>18</v>
      </c>
      <c r="B27" s="3">
        <v>97.5</v>
      </c>
      <c r="C27" s="3">
        <v>22.9</v>
      </c>
      <c r="D27" s="14">
        <f t="shared" si="1"/>
        <v>22.287510116562707</v>
      </c>
      <c r="E27" s="14">
        <f t="shared" si="0"/>
        <v>0.61248988343729138</v>
      </c>
    </row>
    <row r="28" spans="1:5" x14ac:dyDescent="0.25">
      <c r="A28">
        <v>19</v>
      </c>
      <c r="B28" s="3">
        <v>89.6</v>
      </c>
      <c r="C28" s="3">
        <v>16</v>
      </c>
      <c r="D28" s="14">
        <f t="shared" si="1"/>
        <v>17.287457833030324</v>
      </c>
      <c r="E28" s="14">
        <f t="shared" si="0"/>
        <v>-1.2874578330303237</v>
      </c>
    </row>
    <row r="29" spans="1:5" x14ac:dyDescent="0.25">
      <c r="A29">
        <v>20</v>
      </c>
      <c r="B29" s="3">
        <v>100.5</v>
      </c>
      <c r="C29" s="3">
        <v>16.5</v>
      </c>
      <c r="D29" s="14">
        <f t="shared" si="1"/>
        <v>24.186264148283868</v>
      </c>
      <c r="E29" s="14">
        <f t="shared" si="0"/>
        <v>-7.6862641482838683</v>
      </c>
    </row>
    <row r="30" spans="1:5" x14ac:dyDescent="0.25">
      <c r="A30">
        <v>21</v>
      </c>
      <c r="B30" s="3">
        <v>95.9</v>
      </c>
      <c r="C30" s="3">
        <v>19.100000000000001</v>
      </c>
      <c r="D30" s="14">
        <f t="shared" si="1"/>
        <v>21.274841299644763</v>
      </c>
      <c r="E30" s="14">
        <f t="shared" si="0"/>
        <v>-2.1748412996447612</v>
      </c>
    </row>
    <row r="31" spans="1:5" x14ac:dyDescent="0.25">
      <c r="A31">
        <v>22</v>
      </c>
      <c r="B31" s="3">
        <v>98.8</v>
      </c>
      <c r="C31" s="3">
        <v>15.2</v>
      </c>
      <c r="D31" s="14">
        <f t="shared" si="1"/>
        <v>23.110303530308542</v>
      </c>
      <c r="E31" s="14">
        <f t="shared" si="0"/>
        <v>-7.9103035303085427</v>
      </c>
    </row>
    <row r="32" spans="1:5" x14ac:dyDescent="0.25">
      <c r="A32">
        <v>23</v>
      </c>
      <c r="B32" s="3">
        <v>76.400000000000006</v>
      </c>
      <c r="C32" s="3">
        <v>15.6</v>
      </c>
      <c r="D32" s="14">
        <f t="shared" si="1"/>
        <v>8.9329400934572334</v>
      </c>
      <c r="E32" s="14">
        <f t="shared" si="0"/>
        <v>6.6670599065427663</v>
      </c>
    </row>
    <row r="33" spans="1:5" x14ac:dyDescent="0.25">
      <c r="A33">
        <v>24</v>
      </c>
      <c r="B33" s="3">
        <v>80</v>
      </c>
      <c r="C33" s="3">
        <v>17.7</v>
      </c>
      <c r="D33" s="14">
        <f t="shared" si="1"/>
        <v>11.211444931522621</v>
      </c>
      <c r="E33" s="14">
        <f t="shared" si="0"/>
        <v>6.4885550684773783</v>
      </c>
    </row>
    <row r="34" spans="1:5" x14ac:dyDescent="0.25">
      <c r="A34">
        <v>25</v>
      </c>
      <c r="B34" s="3">
        <v>76.3</v>
      </c>
      <c r="C34" s="3">
        <v>14</v>
      </c>
      <c r="D34" s="14">
        <f t="shared" si="1"/>
        <v>8.8696482923998516</v>
      </c>
      <c r="E34" s="14">
        <f t="shared" si="0"/>
        <v>5.1303517076001484</v>
      </c>
    </row>
    <row r="35" spans="1:5" x14ac:dyDescent="0.25">
      <c r="A35">
        <v>26</v>
      </c>
      <c r="B35" s="3">
        <v>79.7</v>
      </c>
      <c r="C35" s="3">
        <v>3.7</v>
      </c>
      <c r="D35" s="14">
        <f t="shared" si="1"/>
        <v>11.021569528350504</v>
      </c>
      <c r="E35" s="14">
        <f t="shared" si="0"/>
        <v>-7.321569528350504</v>
      </c>
    </row>
    <row r="36" spans="1:5" x14ac:dyDescent="0.25">
      <c r="A36">
        <v>27</v>
      </c>
      <c r="B36" s="3">
        <v>74.599999999999994</v>
      </c>
      <c r="C36" s="3">
        <v>7.9</v>
      </c>
      <c r="D36" s="14">
        <f t="shared" si="1"/>
        <v>7.7936876744245254</v>
      </c>
      <c r="E36" s="14">
        <f t="shared" si="0"/>
        <v>0.10631232557547499</v>
      </c>
    </row>
    <row r="37" spans="1:5" x14ac:dyDescent="0.25">
      <c r="A37">
        <v>28</v>
      </c>
      <c r="B37" s="3">
        <v>88.7</v>
      </c>
      <c r="C37" s="3">
        <v>22.9</v>
      </c>
      <c r="D37" s="14">
        <f t="shared" si="1"/>
        <v>16.71783162351398</v>
      </c>
      <c r="E37" s="14">
        <f t="shared" si="0"/>
        <v>6.1821683764860182</v>
      </c>
    </row>
    <row r="38" spans="1:5" x14ac:dyDescent="0.25">
      <c r="A38">
        <v>29</v>
      </c>
      <c r="B38" s="3">
        <v>73.900000000000006</v>
      </c>
      <c r="C38" s="3">
        <v>3.7</v>
      </c>
      <c r="D38" s="14">
        <f t="shared" si="1"/>
        <v>7.3506450670229313</v>
      </c>
      <c r="E38" s="14">
        <f t="shared" si="0"/>
        <v>-3.6506450670229311</v>
      </c>
    </row>
    <row r="39" spans="1:5" x14ac:dyDescent="0.25">
      <c r="A39">
        <v>30</v>
      </c>
      <c r="B39" s="3">
        <v>83.5</v>
      </c>
      <c r="C39" s="3">
        <v>8.8000000000000007</v>
      </c>
      <c r="D39" s="14">
        <f t="shared" si="1"/>
        <v>13.426657968530634</v>
      </c>
      <c r="E39" s="14">
        <f t="shared" si="0"/>
        <v>-4.6266579685306333</v>
      </c>
    </row>
    <row r="40" spans="1:5" x14ac:dyDescent="0.25">
      <c r="A40">
        <v>31</v>
      </c>
      <c r="B40" s="3">
        <v>88.7</v>
      </c>
      <c r="C40" s="3">
        <v>11.9</v>
      </c>
      <c r="D40" s="14">
        <f t="shared" si="1"/>
        <v>16.71783162351398</v>
      </c>
      <c r="E40" s="14">
        <f t="shared" si="0"/>
        <v>-4.81783162351398</v>
      </c>
    </row>
    <row r="41" spans="1:5" x14ac:dyDescent="0.25">
      <c r="A41">
        <v>32</v>
      </c>
      <c r="B41" s="3">
        <v>84.5</v>
      </c>
      <c r="C41" s="3">
        <v>5.7</v>
      </c>
      <c r="D41" s="14">
        <f t="shared" si="1"/>
        <v>14.059575979104352</v>
      </c>
      <c r="E41" s="14">
        <f t="shared" si="0"/>
        <v>-8.3595759791043527</v>
      </c>
    </row>
    <row r="42" spans="1:5" x14ac:dyDescent="0.25">
      <c r="A42">
        <v>33</v>
      </c>
      <c r="B42" s="3">
        <v>79.099999999999994</v>
      </c>
      <c r="C42" s="3">
        <v>11.8</v>
      </c>
      <c r="D42" s="14">
        <f t="shared" si="1"/>
        <v>10.641818722006263</v>
      </c>
      <c r="E42" s="14">
        <f t="shared" si="0"/>
        <v>1.1581812779937373</v>
      </c>
    </row>
    <row r="43" spans="1:5" x14ac:dyDescent="0.25">
      <c r="A43">
        <v>34</v>
      </c>
      <c r="B43" s="3">
        <v>100.5</v>
      </c>
      <c r="C43" s="3">
        <v>21.3</v>
      </c>
      <c r="D43" s="14">
        <f t="shared" si="1"/>
        <v>24.186264148283868</v>
      </c>
      <c r="E43" s="14">
        <f t="shared" si="0"/>
        <v>-2.8862641482838676</v>
      </c>
    </row>
    <row r="44" spans="1:5" x14ac:dyDescent="0.25">
      <c r="A44">
        <v>35</v>
      </c>
      <c r="B44" s="3">
        <v>115.6</v>
      </c>
      <c r="C44" s="3">
        <v>32.299999999999997</v>
      </c>
      <c r="D44" s="14">
        <f t="shared" si="1"/>
        <v>33.743326107947027</v>
      </c>
      <c r="E44" s="14">
        <f t="shared" si="0"/>
        <v>-1.4433261079470299</v>
      </c>
    </row>
    <row r="45" spans="1:5" x14ac:dyDescent="0.25">
      <c r="A45">
        <v>36</v>
      </c>
      <c r="B45" s="3">
        <v>113.1</v>
      </c>
      <c r="C45" s="3">
        <v>40.1</v>
      </c>
      <c r="D45" s="14">
        <f t="shared" si="1"/>
        <v>32.161031081512732</v>
      </c>
      <c r="E45" s="14">
        <f t="shared" si="0"/>
        <v>7.9389689184872694</v>
      </c>
    </row>
    <row r="46" spans="1:5" x14ac:dyDescent="0.25">
      <c r="A46">
        <v>37</v>
      </c>
      <c r="B46" s="3">
        <v>100.9</v>
      </c>
      <c r="C46" s="3">
        <v>24.2</v>
      </c>
      <c r="D46" s="14">
        <f t="shared" si="1"/>
        <v>24.43943135251336</v>
      </c>
      <c r="E46" s="14">
        <f t="shared" si="0"/>
        <v>-0.23943135251336045</v>
      </c>
    </row>
    <row r="47" spans="1:5" x14ac:dyDescent="0.25">
      <c r="A47">
        <v>38</v>
      </c>
      <c r="B47" s="3">
        <v>98.8</v>
      </c>
      <c r="C47" s="3">
        <v>28.4</v>
      </c>
      <c r="D47" s="14">
        <f t="shared" si="1"/>
        <v>23.110303530308542</v>
      </c>
      <c r="E47" s="14">
        <f t="shared" si="0"/>
        <v>5.2896964696914566</v>
      </c>
    </row>
    <row r="48" spans="1:5" x14ac:dyDescent="0.25">
      <c r="A48">
        <v>39</v>
      </c>
      <c r="B48" s="3">
        <v>148.1</v>
      </c>
      <c r="C48" s="3">
        <v>35.200000000000003</v>
      </c>
      <c r="D48" s="14">
        <f t="shared" si="1"/>
        <v>54.313161451592919</v>
      </c>
      <c r="E48" s="14">
        <f t="shared" si="0"/>
        <v>-19.113161451592916</v>
      </c>
    </row>
    <row r="49" spans="1:5" x14ac:dyDescent="0.25">
      <c r="A49">
        <v>40</v>
      </c>
      <c r="B49" s="3">
        <v>108.1</v>
      </c>
      <c r="C49" s="3">
        <v>32.6</v>
      </c>
      <c r="D49" s="14">
        <f t="shared" si="1"/>
        <v>28.996441028644128</v>
      </c>
      <c r="E49" s="14">
        <f t="shared" si="0"/>
        <v>3.6035589713558736</v>
      </c>
    </row>
    <row r="50" spans="1:5" x14ac:dyDescent="0.25">
      <c r="A50">
        <v>41</v>
      </c>
      <c r="B50" s="3">
        <v>126.2</v>
      </c>
      <c r="C50" s="3">
        <v>34.5</v>
      </c>
      <c r="D50" s="14">
        <f t="shared" si="1"/>
        <v>40.452257020028469</v>
      </c>
      <c r="E50" s="14">
        <f t="shared" si="0"/>
        <v>-5.952257020028469</v>
      </c>
    </row>
    <row r="51" spans="1:5" x14ac:dyDescent="0.25">
      <c r="A51">
        <v>42</v>
      </c>
      <c r="B51" s="3">
        <v>104.3</v>
      </c>
      <c r="C51" s="3">
        <v>32.9</v>
      </c>
      <c r="D51" s="14">
        <f t="shared" si="1"/>
        <v>26.591352588464005</v>
      </c>
      <c r="E51" s="14">
        <f t="shared" si="0"/>
        <v>6.3086474115359934</v>
      </c>
    </row>
    <row r="52" spans="1:5" x14ac:dyDescent="0.25">
      <c r="A52">
        <v>43</v>
      </c>
      <c r="B52" s="3">
        <v>111.2</v>
      </c>
      <c r="C52" s="3">
        <v>31.6</v>
      </c>
      <c r="D52" s="14">
        <f t="shared" si="1"/>
        <v>30.958486861422671</v>
      </c>
      <c r="E52" s="14">
        <f t="shared" si="0"/>
        <v>0.64151313857733072</v>
      </c>
    </row>
    <row r="53" spans="1:5" x14ac:dyDescent="0.25">
      <c r="A53">
        <v>44</v>
      </c>
      <c r="B53" s="3">
        <v>104.3</v>
      </c>
      <c r="C53" s="3">
        <v>32</v>
      </c>
      <c r="D53" s="14">
        <f t="shared" si="1"/>
        <v>26.591352588464005</v>
      </c>
      <c r="E53" s="14">
        <f t="shared" si="0"/>
        <v>5.4086474115359948</v>
      </c>
    </row>
    <row r="54" spans="1:5" x14ac:dyDescent="0.25">
      <c r="A54">
        <v>45</v>
      </c>
      <c r="B54" s="3">
        <v>76</v>
      </c>
      <c r="C54" s="3">
        <v>7.7</v>
      </c>
      <c r="D54" s="14">
        <f t="shared" si="1"/>
        <v>8.6797728892277419</v>
      </c>
      <c r="E54" s="14">
        <f t="shared" si="0"/>
        <v>-0.97977288922774175</v>
      </c>
    </row>
    <row r="55" spans="1:5" x14ac:dyDescent="0.25">
      <c r="A55">
        <v>46</v>
      </c>
      <c r="B55" s="3">
        <v>81.5</v>
      </c>
      <c r="C55" s="3">
        <v>13.9</v>
      </c>
      <c r="D55" s="14">
        <f t="shared" si="1"/>
        <v>12.160821947383198</v>
      </c>
      <c r="E55" s="14">
        <f t="shared" si="0"/>
        <v>1.7391780526168024</v>
      </c>
    </row>
    <row r="56" spans="1:5" x14ac:dyDescent="0.25">
      <c r="A56">
        <v>47</v>
      </c>
      <c r="B56" s="3">
        <v>73.7</v>
      </c>
      <c r="C56" s="3">
        <v>10.8</v>
      </c>
      <c r="D56" s="14">
        <f t="shared" si="1"/>
        <v>7.2240614649081891</v>
      </c>
      <c r="E56" s="14">
        <f t="shared" si="0"/>
        <v>3.5759385350918116</v>
      </c>
    </row>
    <row r="57" spans="1:5" x14ac:dyDescent="0.25">
      <c r="A57">
        <v>48</v>
      </c>
      <c r="B57" s="3">
        <v>79.5</v>
      </c>
      <c r="C57" s="3">
        <v>5.6</v>
      </c>
      <c r="D57" s="14">
        <f t="shared" si="1"/>
        <v>10.894985926235755</v>
      </c>
      <c r="E57" s="14">
        <f t="shared" si="0"/>
        <v>-5.2949859262357553</v>
      </c>
    </row>
    <row r="58" spans="1:5" x14ac:dyDescent="0.25">
      <c r="A58">
        <v>49</v>
      </c>
      <c r="B58" s="3">
        <v>83.4</v>
      </c>
      <c r="C58" s="3">
        <v>13.6</v>
      </c>
      <c r="D58" s="14">
        <f t="shared" si="1"/>
        <v>13.363366167473266</v>
      </c>
      <c r="E58" s="14">
        <f t="shared" si="0"/>
        <v>0.2366338325267332</v>
      </c>
    </row>
    <row r="59" spans="1:5" x14ac:dyDescent="0.25">
      <c r="A59">
        <v>50</v>
      </c>
      <c r="B59" s="3">
        <v>70.400000000000006</v>
      </c>
      <c r="C59" s="3">
        <v>4</v>
      </c>
      <c r="D59" s="14">
        <f t="shared" si="1"/>
        <v>5.1354320300149112</v>
      </c>
      <c r="E59" s="14">
        <f t="shared" si="0"/>
        <v>-1.1354320300149112</v>
      </c>
    </row>
    <row r="60" spans="1:5" x14ac:dyDescent="0.25">
      <c r="A60">
        <v>51</v>
      </c>
      <c r="B60" s="3">
        <v>86.7</v>
      </c>
      <c r="C60" s="3">
        <v>10.199999999999999</v>
      </c>
      <c r="D60" s="14">
        <f t="shared" si="1"/>
        <v>15.451995602366537</v>
      </c>
      <c r="E60" s="14">
        <f t="shared" si="0"/>
        <v>-5.251995602366538</v>
      </c>
    </row>
    <row r="61" spans="1:5" x14ac:dyDescent="0.25">
      <c r="A61">
        <v>52</v>
      </c>
      <c r="B61" s="3">
        <v>77.900000000000006</v>
      </c>
      <c r="C61" s="3">
        <v>6.6</v>
      </c>
      <c r="D61" s="14">
        <f t="shared" si="1"/>
        <v>9.8823171093178104</v>
      </c>
      <c r="E61" s="14">
        <f t="shared" si="0"/>
        <v>-3.2823171093178107</v>
      </c>
    </row>
    <row r="62" spans="1:5" x14ac:dyDescent="0.25">
      <c r="A62">
        <v>53</v>
      </c>
      <c r="B62" s="3">
        <v>82</v>
      </c>
      <c r="C62" s="3">
        <v>8</v>
      </c>
      <c r="D62" s="14">
        <f t="shared" si="1"/>
        <v>12.477280952670057</v>
      </c>
      <c r="E62" s="14">
        <f t="shared" si="0"/>
        <v>-4.477280952670057</v>
      </c>
    </row>
    <row r="63" spans="1:5" x14ac:dyDescent="0.25">
      <c r="A63">
        <v>54</v>
      </c>
      <c r="B63" s="3">
        <v>79.599999999999994</v>
      </c>
      <c r="C63" s="3">
        <v>6.3</v>
      </c>
      <c r="D63" s="14">
        <f t="shared" si="1"/>
        <v>10.95827772729313</v>
      </c>
      <c r="E63" s="14">
        <f t="shared" si="0"/>
        <v>-4.6582777272931297</v>
      </c>
    </row>
    <row r="64" spans="1:5" x14ac:dyDescent="0.25">
      <c r="A64">
        <v>55</v>
      </c>
      <c r="B64" s="3">
        <v>77.599999999999994</v>
      </c>
      <c r="C64" s="3">
        <v>3.9</v>
      </c>
      <c r="D64" s="14">
        <f t="shared" si="1"/>
        <v>9.6924417061456865</v>
      </c>
      <c r="E64" s="14">
        <f t="shared" si="0"/>
        <v>-5.7924417061456861</v>
      </c>
    </row>
    <row r="65" spans="1:5" x14ac:dyDescent="0.25">
      <c r="A65">
        <v>56</v>
      </c>
      <c r="B65" s="3">
        <v>100</v>
      </c>
      <c r="C65" s="3">
        <v>22.6</v>
      </c>
      <c r="D65" s="14">
        <f t="shared" si="1"/>
        <v>23.869805142997009</v>
      </c>
      <c r="E65" s="14">
        <f t="shared" si="0"/>
        <v>-1.2698051429970079</v>
      </c>
    </row>
    <row r="66" spans="1:5" x14ac:dyDescent="0.25">
      <c r="A66">
        <v>57</v>
      </c>
      <c r="B66" s="3">
        <v>99.8</v>
      </c>
      <c r="C66" s="3">
        <v>20.399999999999999</v>
      </c>
      <c r="D66" s="14">
        <f t="shared" si="1"/>
        <v>23.74322154088226</v>
      </c>
      <c r="E66" s="14">
        <f t="shared" si="0"/>
        <v>-3.3432215408822614</v>
      </c>
    </row>
    <row r="67" spans="1:5" x14ac:dyDescent="0.25">
      <c r="A67">
        <v>58</v>
      </c>
      <c r="B67" s="3">
        <v>104.2</v>
      </c>
      <c r="C67" s="3">
        <v>28</v>
      </c>
      <c r="D67" s="14">
        <f t="shared" si="1"/>
        <v>26.528060787406631</v>
      </c>
      <c r="E67" s="14">
        <f t="shared" si="0"/>
        <v>1.4719392125933695</v>
      </c>
    </row>
    <row r="68" spans="1:5" x14ac:dyDescent="0.25">
      <c r="A68">
        <v>59</v>
      </c>
      <c r="B68" s="3">
        <v>105.3</v>
      </c>
      <c r="C68" s="3">
        <v>31.5</v>
      </c>
      <c r="D68" s="14">
        <f t="shared" si="1"/>
        <v>27.224270599037723</v>
      </c>
      <c r="E68" s="14">
        <f t="shared" si="0"/>
        <v>4.2757294009622768</v>
      </c>
    </row>
    <row r="69" spans="1:5" x14ac:dyDescent="0.25">
      <c r="A69">
        <v>60</v>
      </c>
      <c r="B69" s="3">
        <v>98.3</v>
      </c>
      <c r="C69" s="3">
        <v>24.6</v>
      </c>
      <c r="D69" s="14">
        <f t="shared" si="1"/>
        <v>22.793844525021683</v>
      </c>
      <c r="E69" s="14">
        <f t="shared" si="0"/>
        <v>1.8061554749783184</v>
      </c>
    </row>
    <row r="70" spans="1:5" x14ac:dyDescent="0.25">
      <c r="A70">
        <v>61</v>
      </c>
      <c r="B70" s="3">
        <v>104.8</v>
      </c>
      <c r="C70" s="3">
        <v>26.1</v>
      </c>
      <c r="D70" s="14">
        <f t="shared" si="1"/>
        <v>26.907811593750864</v>
      </c>
      <c r="E70" s="14">
        <f t="shared" si="0"/>
        <v>-0.80781159375086276</v>
      </c>
    </row>
    <row r="71" spans="1:5" x14ac:dyDescent="0.25">
      <c r="A71">
        <v>62</v>
      </c>
      <c r="B71" s="3">
        <v>94.7</v>
      </c>
      <c r="C71" s="3">
        <v>29.8</v>
      </c>
      <c r="D71" s="14">
        <f t="shared" si="1"/>
        <v>20.515339686956295</v>
      </c>
      <c r="E71" s="14">
        <f t="shared" si="0"/>
        <v>9.2846603130437053</v>
      </c>
    </row>
    <row r="72" spans="1:5" x14ac:dyDescent="0.25">
      <c r="A72">
        <v>63</v>
      </c>
      <c r="B72" s="3">
        <v>102.4</v>
      </c>
      <c r="C72" s="3">
        <v>30.7</v>
      </c>
      <c r="D72" s="14">
        <f t="shared" si="1"/>
        <v>25.388808368373944</v>
      </c>
      <c r="E72" s="14">
        <f t="shared" si="0"/>
        <v>5.3111916316260555</v>
      </c>
    </row>
    <row r="73" spans="1:5" x14ac:dyDescent="0.25">
      <c r="A73">
        <v>64</v>
      </c>
      <c r="B73" s="3">
        <v>99.7</v>
      </c>
      <c r="C73" s="3">
        <v>25.8</v>
      </c>
      <c r="D73" s="14">
        <f t="shared" si="1"/>
        <v>23.679929739824892</v>
      </c>
      <c r="E73" s="14">
        <f t="shared" si="0"/>
        <v>2.1200702601751082</v>
      </c>
    </row>
    <row r="74" spans="1:5" x14ac:dyDescent="0.25">
      <c r="A74">
        <v>65</v>
      </c>
      <c r="B74" s="3">
        <v>105.5</v>
      </c>
      <c r="C74" s="3">
        <v>32.299999999999997</v>
      </c>
      <c r="D74" s="14">
        <f t="shared" si="1"/>
        <v>27.350854201152472</v>
      </c>
      <c r="E74" s="14">
        <f t="shared" ref="E74:E137" si="2">(C74-D74)</f>
        <v>4.9491457988475247</v>
      </c>
    </row>
    <row r="75" spans="1:5" x14ac:dyDescent="0.25">
      <c r="A75">
        <v>66</v>
      </c>
      <c r="B75" s="3">
        <v>100.3</v>
      </c>
      <c r="C75" s="3">
        <v>30</v>
      </c>
      <c r="D75" s="14">
        <f t="shared" ref="D75:D138" si="3">$Q$6+$P$6*B75</f>
        <v>24.059680546169119</v>
      </c>
      <c r="E75" s="14">
        <f t="shared" si="2"/>
        <v>5.940319453830881</v>
      </c>
    </row>
    <row r="76" spans="1:5" x14ac:dyDescent="0.25">
      <c r="A76">
        <v>67</v>
      </c>
      <c r="B76" s="3">
        <v>83.9</v>
      </c>
      <c r="C76" s="3">
        <v>21.5</v>
      </c>
      <c r="D76" s="14">
        <f t="shared" si="3"/>
        <v>13.679825172760125</v>
      </c>
      <c r="E76" s="14">
        <f t="shared" si="2"/>
        <v>7.8201748272398746</v>
      </c>
    </row>
    <row r="77" spans="1:5" x14ac:dyDescent="0.25">
      <c r="A77">
        <v>68</v>
      </c>
      <c r="B77" s="3">
        <v>86.6</v>
      </c>
      <c r="C77" s="3">
        <v>13.8</v>
      </c>
      <c r="D77" s="14">
        <f t="shared" si="3"/>
        <v>15.388703801309163</v>
      </c>
      <c r="E77" s="14">
        <f t="shared" si="2"/>
        <v>-1.5887038013091619</v>
      </c>
    </row>
    <row r="78" spans="1:5" x14ac:dyDescent="0.25">
      <c r="A78">
        <v>69</v>
      </c>
      <c r="B78" s="3">
        <v>78.400000000000006</v>
      </c>
      <c r="C78" s="3">
        <v>6.3</v>
      </c>
      <c r="D78" s="14">
        <f t="shared" si="3"/>
        <v>10.198776114604669</v>
      </c>
      <c r="E78" s="14">
        <f t="shared" si="2"/>
        <v>-3.8987761146046696</v>
      </c>
    </row>
    <row r="79" spans="1:5" x14ac:dyDescent="0.25">
      <c r="A79">
        <v>70</v>
      </c>
      <c r="B79" s="3">
        <v>84.6</v>
      </c>
      <c r="C79" s="3">
        <v>12.9</v>
      </c>
      <c r="D79" s="14">
        <f t="shared" si="3"/>
        <v>14.122867780161727</v>
      </c>
      <c r="E79" s="14">
        <f t="shared" si="2"/>
        <v>-1.2228677801617263</v>
      </c>
    </row>
    <row r="80" spans="1:5" x14ac:dyDescent="0.25">
      <c r="A80">
        <v>71</v>
      </c>
      <c r="B80" s="3">
        <v>91.5</v>
      </c>
      <c r="C80" s="3">
        <v>24.3</v>
      </c>
      <c r="D80" s="14">
        <f t="shared" si="3"/>
        <v>18.490002053120392</v>
      </c>
      <c r="E80" s="14">
        <f t="shared" si="2"/>
        <v>5.8099979468796086</v>
      </c>
    </row>
    <row r="81" spans="1:5" x14ac:dyDescent="0.25">
      <c r="A81">
        <v>72</v>
      </c>
      <c r="B81" s="3">
        <v>82.8</v>
      </c>
      <c r="C81" s="3">
        <v>8.8000000000000007</v>
      </c>
      <c r="D81" s="14">
        <f t="shared" si="3"/>
        <v>12.983615361129033</v>
      </c>
      <c r="E81" s="14">
        <f t="shared" si="2"/>
        <v>-4.1836153611290321</v>
      </c>
    </row>
    <row r="82" spans="1:5" x14ac:dyDescent="0.25">
      <c r="A82">
        <v>73</v>
      </c>
      <c r="B82" s="3">
        <v>82.9</v>
      </c>
      <c r="C82" s="3">
        <v>8.5</v>
      </c>
      <c r="D82" s="14">
        <f t="shared" si="3"/>
        <v>13.046907162186407</v>
      </c>
      <c r="E82" s="14">
        <f t="shared" si="2"/>
        <v>-4.5469071621864074</v>
      </c>
    </row>
    <row r="83" spans="1:5" x14ac:dyDescent="0.25">
      <c r="A83">
        <v>74</v>
      </c>
      <c r="B83" s="3">
        <v>76</v>
      </c>
      <c r="C83" s="3">
        <v>13.5</v>
      </c>
      <c r="D83" s="14">
        <f t="shared" si="3"/>
        <v>8.6797728892277419</v>
      </c>
      <c r="E83" s="14">
        <f t="shared" si="2"/>
        <v>4.8202271107722581</v>
      </c>
    </row>
    <row r="84" spans="1:5" x14ac:dyDescent="0.25">
      <c r="A84">
        <v>75</v>
      </c>
      <c r="B84" s="3">
        <v>83.3</v>
      </c>
      <c r="C84" s="3">
        <v>11.8</v>
      </c>
      <c r="D84" s="14">
        <f t="shared" si="3"/>
        <v>13.300074366415892</v>
      </c>
      <c r="E84" s="14">
        <f t="shared" si="2"/>
        <v>-1.5000743664158911</v>
      </c>
    </row>
    <row r="85" spans="1:5" x14ac:dyDescent="0.25">
      <c r="A85">
        <v>76</v>
      </c>
      <c r="B85" s="3">
        <v>81.8</v>
      </c>
      <c r="C85" s="3">
        <v>18.5</v>
      </c>
      <c r="D85" s="14">
        <f t="shared" si="3"/>
        <v>12.350697350555308</v>
      </c>
      <c r="E85" s="14">
        <f t="shared" si="2"/>
        <v>6.1493026494446923</v>
      </c>
    </row>
    <row r="86" spans="1:5" x14ac:dyDescent="0.25">
      <c r="A86">
        <v>77</v>
      </c>
      <c r="B86" s="3">
        <v>78.8</v>
      </c>
      <c r="C86" s="3">
        <v>8.8000000000000007</v>
      </c>
      <c r="D86" s="14">
        <f t="shared" si="3"/>
        <v>10.451943318834154</v>
      </c>
      <c r="E86" s="14">
        <f t="shared" si="2"/>
        <v>-1.651943318834153</v>
      </c>
    </row>
    <row r="87" spans="1:5" x14ac:dyDescent="0.25">
      <c r="A87">
        <v>78</v>
      </c>
      <c r="B87" s="3">
        <v>95</v>
      </c>
      <c r="C87" s="3">
        <v>22.2</v>
      </c>
      <c r="D87" s="14">
        <f t="shared" si="3"/>
        <v>20.705215090128412</v>
      </c>
      <c r="E87" s="14">
        <f t="shared" si="2"/>
        <v>1.4947849098715871</v>
      </c>
    </row>
    <row r="88" spans="1:5" x14ac:dyDescent="0.25">
      <c r="A88">
        <v>79</v>
      </c>
      <c r="B88" s="3">
        <v>95.4</v>
      </c>
      <c r="C88" s="3">
        <v>21.5</v>
      </c>
      <c r="D88" s="14">
        <f t="shared" si="3"/>
        <v>20.958382294357904</v>
      </c>
      <c r="E88" s="14">
        <f t="shared" si="2"/>
        <v>0.54161770564209633</v>
      </c>
    </row>
    <row r="89" spans="1:5" x14ac:dyDescent="0.25">
      <c r="A89">
        <v>80</v>
      </c>
      <c r="B89" s="3">
        <v>98.6</v>
      </c>
      <c r="C89" s="3">
        <v>18.8</v>
      </c>
      <c r="D89" s="14">
        <f t="shared" si="3"/>
        <v>22.9837199281938</v>
      </c>
      <c r="E89" s="14">
        <f t="shared" si="2"/>
        <v>-4.1837199281937991</v>
      </c>
    </row>
    <row r="90" spans="1:5" x14ac:dyDescent="0.25">
      <c r="A90">
        <v>81</v>
      </c>
      <c r="B90" s="3">
        <v>95.8</v>
      </c>
      <c r="C90" s="3">
        <v>31.4</v>
      </c>
      <c r="D90" s="14">
        <f t="shared" si="3"/>
        <v>21.211549498587388</v>
      </c>
      <c r="E90" s="14">
        <f t="shared" si="2"/>
        <v>10.188450501412611</v>
      </c>
    </row>
    <row r="91" spans="1:5" x14ac:dyDescent="0.25">
      <c r="A91">
        <v>82</v>
      </c>
      <c r="B91" s="3">
        <v>89</v>
      </c>
      <c r="C91" s="3">
        <v>26.8</v>
      </c>
      <c r="D91" s="14">
        <f t="shared" si="3"/>
        <v>16.90770702668609</v>
      </c>
      <c r="E91" s="14">
        <f t="shared" si="2"/>
        <v>9.8922929733139107</v>
      </c>
    </row>
    <row r="92" spans="1:5" x14ac:dyDescent="0.25">
      <c r="A92">
        <v>83</v>
      </c>
      <c r="B92" s="3">
        <v>97.8</v>
      </c>
      <c r="C92" s="3">
        <v>18.399999999999999</v>
      </c>
      <c r="D92" s="14">
        <f t="shared" si="3"/>
        <v>22.477385519734824</v>
      </c>
      <c r="E92" s="14">
        <f t="shared" si="2"/>
        <v>-4.0773855197348254</v>
      </c>
    </row>
    <row r="93" spans="1:5" x14ac:dyDescent="0.25">
      <c r="A93">
        <v>84</v>
      </c>
      <c r="B93" s="3">
        <v>94.9</v>
      </c>
      <c r="C93" s="3">
        <v>27</v>
      </c>
      <c r="D93" s="14">
        <f t="shared" si="3"/>
        <v>20.641923289071045</v>
      </c>
      <c r="E93" s="14">
        <f t="shared" si="2"/>
        <v>6.3580767109289553</v>
      </c>
    </row>
    <row r="94" spans="1:5" x14ac:dyDescent="0.25">
      <c r="A94">
        <v>85</v>
      </c>
      <c r="B94" s="3">
        <v>99.8</v>
      </c>
      <c r="C94" s="3">
        <v>27</v>
      </c>
      <c r="D94" s="14">
        <f t="shared" si="3"/>
        <v>23.74322154088226</v>
      </c>
      <c r="E94" s="14">
        <f t="shared" si="2"/>
        <v>3.25677845911774</v>
      </c>
    </row>
    <row r="95" spans="1:5" x14ac:dyDescent="0.25">
      <c r="A95">
        <v>86</v>
      </c>
      <c r="B95" s="3">
        <v>89.7</v>
      </c>
      <c r="C95" s="3">
        <v>26.6</v>
      </c>
      <c r="D95" s="14">
        <f t="shared" si="3"/>
        <v>17.350749634087698</v>
      </c>
      <c r="E95" s="14">
        <f t="shared" si="2"/>
        <v>9.2492503659123031</v>
      </c>
    </row>
    <row r="96" spans="1:5" x14ac:dyDescent="0.25">
      <c r="A96">
        <v>87</v>
      </c>
      <c r="B96" s="3">
        <v>88.1</v>
      </c>
      <c r="C96" s="3">
        <v>14.9</v>
      </c>
      <c r="D96" s="14">
        <f t="shared" si="3"/>
        <v>16.33808081716974</v>
      </c>
      <c r="E96" s="14">
        <f t="shared" si="2"/>
        <v>-1.4380808171697392</v>
      </c>
    </row>
    <row r="97" spans="1:5" x14ac:dyDescent="0.25">
      <c r="A97">
        <v>88</v>
      </c>
      <c r="B97" s="3">
        <v>90.9</v>
      </c>
      <c r="C97" s="3">
        <v>23.1</v>
      </c>
      <c r="D97" s="14">
        <f t="shared" si="3"/>
        <v>18.110251246776166</v>
      </c>
      <c r="E97" s="14">
        <f t="shared" si="2"/>
        <v>4.9897487532238358</v>
      </c>
    </row>
    <row r="98" spans="1:5" x14ac:dyDescent="0.25">
      <c r="A98">
        <v>89</v>
      </c>
      <c r="B98" s="3">
        <v>86</v>
      </c>
      <c r="C98" s="3">
        <v>8.3000000000000007</v>
      </c>
      <c r="D98" s="14">
        <f t="shared" si="3"/>
        <v>15.008952994964936</v>
      </c>
      <c r="E98" s="14">
        <f t="shared" si="2"/>
        <v>-6.7089529949649354</v>
      </c>
    </row>
    <row r="99" spans="1:5" x14ac:dyDescent="0.25">
      <c r="A99">
        <v>90</v>
      </c>
      <c r="B99" s="3">
        <v>86.5</v>
      </c>
      <c r="C99" s="3">
        <v>14.1</v>
      </c>
      <c r="D99" s="14">
        <f t="shared" si="3"/>
        <v>15.325412000251795</v>
      </c>
      <c r="E99" s="14">
        <f t="shared" si="2"/>
        <v>-1.2254120002517954</v>
      </c>
    </row>
    <row r="100" spans="1:5" x14ac:dyDescent="0.25">
      <c r="A100">
        <v>91</v>
      </c>
      <c r="B100" s="3">
        <v>95.6</v>
      </c>
      <c r="C100" s="3">
        <v>20.5</v>
      </c>
      <c r="D100" s="14">
        <f t="shared" si="3"/>
        <v>21.084965896472639</v>
      </c>
      <c r="E100" s="14">
        <f t="shared" si="2"/>
        <v>-0.58496589647263875</v>
      </c>
    </row>
    <row r="101" spans="1:5" x14ac:dyDescent="0.25">
      <c r="A101">
        <v>92</v>
      </c>
      <c r="B101" s="3">
        <v>93.2</v>
      </c>
      <c r="C101" s="3">
        <v>18.2</v>
      </c>
      <c r="D101" s="14">
        <f t="shared" si="3"/>
        <v>19.565962671095718</v>
      </c>
      <c r="E101" s="14">
        <f t="shared" si="2"/>
        <v>-1.3659626710957191</v>
      </c>
    </row>
    <row r="102" spans="1:5" x14ac:dyDescent="0.25">
      <c r="A102">
        <v>93</v>
      </c>
      <c r="B102" s="3">
        <v>83.1</v>
      </c>
      <c r="C102" s="3">
        <v>8.5</v>
      </c>
      <c r="D102" s="14">
        <f t="shared" si="3"/>
        <v>13.173490764301143</v>
      </c>
      <c r="E102" s="14">
        <f t="shared" si="2"/>
        <v>-4.6734907643011425</v>
      </c>
    </row>
    <row r="103" spans="1:5" x14ac:dyDescent="0.25">
      <c r="A103">
        <v>94</v>
      </c>
      <c r="B103" s="3">
        <v>97.5</v>
      </c>
      <c r="C103" s="3">
        <v>24.9</v>
      </c>
      <c r="D103" s="14">
        <f t="shared" si="3"/>
        <v>22.287510116562707</v>
      </c>
      <c r="E103" s="14">
        <f t="shared" si="2"/>
        <v>2.6124898834372914</v>
      </c>
    </row>
    <row r="104" spans="1:5" x14ac:dyDescent="0.25">
      <c r="A104">
        <v>95</v>
      </c>
      <c r="B104" s="3">
        <v>88.8</v>
      </c>
      <c r="C104" s="3">
        <v>9</v>
      </c>
      <c r="D104" s="14">
        <f t="shared" si="3"/>
        <v>16.781123424571348</v>
      </c>
      <c r="E104" s="14">
        <f t="shared" si="2"/>
        <v>-7.7811234245713479</v>
      </c>
    </row>
    <row r="105" spans="1:5" x14ac:dyDescent="0.25">
      <c r="A105">
        <v>96</v>
      </c>
      <c r="B105" s="3">
        <v>99.2</v>
      </c>
      <c r="C105" s="3">
        <v>17.399999999999999</v>
      </c>
      <c r="D105" s="14">
        <f t="shared" si="3"/>
        <v>23.363470734538033</v>
      </c>
      <c r="E105" s="14">
        <f t="shared" si="2"/>
        <v>-5.9634707345380349</v>
      </c>
    </row>
    <row r="106" spans="1:5" x14ac:dyDescent="0.25">
      <c r="A106">
        <v>97</v>
      </c>
      <c r="B106" s="3">
        <v>91.6</v>
      </c>
      <c r="C106" s="3">
        <v>9.6</v>
      </c>
      <c r="D106" s="14">
        <f t="shared" si="3"/>
        <v>18.55329385417776</v>
      </c>
      <c r="E106" s="14">
        <f t="shared" si="2"/>
        <v>-8.95329385417776</v>
      </c>
    </row>
    <row r="107" spans="1:5" x14ac:dyDescent="0.25">
      <c r="A107">
        <v>98</v>
      </c>
      <c r="B107" s="3">
        <v>86.7</v>
      </c>
      <c r="C107" s="3">
        <v>11.3</v>
      </c>
      <c r="D107" s="14">
        <f t="shared" si="3"/>
        <v>15.451995602366537</v>
      </c>
      <c r="E107" s="14">
        <f t="shared" si="2"/>
        <v>-4.1519956023665365</v>
      </c>
    </row>
    <row r="108" spans="1:5" x14ac:dyDescent="0.25">
      <c r="A108">
        <v>99</v>
      </c>
      <c r="B108" s="3">
        <v>88.2</v>
      </c>
      <c r="C108" s="3">
        <v>17.8</v>
      </c>
      <c r="D108" s="14">
        <f t="shared" si="3"/>
        <v>16.401372618227121</v>
      </c>
      <c r="E108" s="14">
        <f t="shared" si="2"/>
        <v>1.3986273817728794</v>
      </c>
    </row>
    <row r="109" spans="1:5" x14ac:dyDescent="0.25">
      <c r="A109">
        <v>100</v>
      </c>
      <c r="B109" s="3">
        <v>94</v>
      </c>
      <c r="C109" s="3">
        <v>22.2</v>
      </c>
      <c r="D109" s="14">
        <f t="shared" si="3"/>
        <v>20.072297079554694</v>
      </c>
      <c r="E109" s="14">
        <f t="shared" si="2"/>
        <v>2.1277029204453051</v>
      </c>
    </row>
    <row r="110" spans="1:5" x14ac:dyDescent="0.25">
      <c r="A110">
        <v>101</v>
      </c>
      <c r="B110" s="3">
        <v>95</v>
      </c>
      <c r="C110" s="3">
        <v>21.2</v>
      </c>
      <c r="D110" s="14">
        <f t="shared" si="3"/>
        <v>20.705215090128412</v>
      </c>
      <c r="E110" s="14">
        <f t="shared" si="2"/>
        <v>0.49478490987158708</v>
      </c>
    </row>
    <row r="111" spans="1:5" x14ac:dyDescent="0.25">
      <c r="A111">
        <v>102</v>
      </c>
      <c r="B111" s="3">
        <v>92</v>
      </c>
      <c r="C111" s="3">
        <v>20.399999999999999</v>
      </c>
      <c r="D111" s="14">
        <f t="shared" si="3"/>
        <v>18.806461058407251</v>
      </c>
      <c r="E111" s="14">
        <f t="shared" si="2"/>
        <v>1.5935389415927474</v>
      </c>
    </row>
    <row r="112" spans="1:5" x14ac:dyDescent="0.25">
      <c r="A112">
        <v>103</v>
      </c>
      <c r="B112" s="3">
        <v>89.2</v>
      </c>
      <c r="C112" s="3">
        <v>20.100000000000001</v>
      </c>
      <c r="D112" s="14">
        <f t="shared" si="3"/>
        <v>17.034290628800839</v>
      </c>
      <c r="E112" s="14">
        <f t="shared" si="2"/>
        <v>3.0657093711991621</v>
      </c>
    </row>
    <row r="113" spans="1:5" x14ac:dyDescent="0.25">
      <c r="A113">
        <v>104</v>
      </c>
      <c r="B113" s="3">
        <v>95.5</v>
      </c>
      <c r="C113" s="3">
        <v>22.3</v>
      </c>
      <c r="D113" s="14">
        <f t="shared" si="3"/>
        <v>21.021674095415271</v>
      </c>
      <c r="E113" s="14">
        <f t="shared" si="2"/>
        <v>1.2783259045847295</v>
      </c>
    </row>
    <row r="114" spans="1:5" x14ac:dyDescent="0.25">
      <c r="A114">
        <v>105</v>
      </c>
      <c r="B114" s="3">
        <v>98.6</v>
      </c>
      <c r="C114" s="3">
        <v>25.4</v>
      </c>
      <c r="D114" s="14">
        <f t="shared" si="3"/>
        <v>22.9837199281938</v>
      </c>
      <c r="E114" s="14">
        <f t="shared" si="2"/>
        <v>2.4162800718061987</v>
      </c>
    </row>
    <row r="115" spans="1:5" x14ac:dyDescent="0.25">
      <c r="A115">
        <v>106</v>
      </c>
      <c r="B115" s="3">
        <v>87.3</v>
      </c>
      <c r="C115" s="3">
        <v>18</v>
      </c>
      <c r="D115" s="14">
        <f t="shared" si="3"/>
        <v>15.831746408710771</v>
      </c>
      <c r="E115" s="14">
        <f t="shared" si="2"/>
        <v>2.1682535912892291</v>
      </c>
    </row>
    <row r="116" spans="1:5" x14ac:dyDescent="0.25">
      <c r="A116">
        <v>107</v>
      </c>
      <c r="B116" s="3">
        <v>102.8</v>
      </c>
      <c r="C116" s="3">
        <v>19.3</v>
      </c>
      <c r="D116" s="14">
        <f t="shared" si="3"/>
        <v>25.641975572603428</v>
      </c>
      <c r="E116" s="14">
        <f t="shared" si="2"/>
        <v>-6.3419755726034275</v>
      </c>
    </row>
    <row r="117" spans="1:5" x14ac:dyDescent="0.25">
      <c r="A117">
        <v>108</v>
      </c>
      <c r="B117" s="3">
        <v>101.6</v>
      </c>
      <c r="C117" s="3">
        <v>18.3</v>
      </c>
      <c r="D117" s="14">
        <f t="shared" si="3"/>
        <v>24.882473959914961</v>
      </c>
      <c r="E117" s="14">
        <f t="shared" si="2"/>
        <v>-6.5824739599149602</v>
      </c>
    </row>
    <row r="118" spans="1:5" x14ac:dyDescent="0.25">
      <c r="A118">
        <v>109</v>
      </c>
      <c r="B118" s="3">
        <v>88.7</v>
      </c>
      <c r="C118" s="3">
        <v>17.3</v>
      </c>
      <c r="D118" s="14">
        <f t="shared" si="3"/>
        <v>16.71783162351398</v>
      </c>
      <c r="E118" s="14">
        <f t="shared" si="2"/>
        <v>0.58216837648602038</v>
      </c>
    </row>
    <row r="119" spans="1:5" x14ac:dyDescent="0.25">
      <c r="A119">
        <v>110</v>
      </c>
      <c r="B119" s="3">
        <v>92.3</v>
      </c>
      <c r="C119" s="3">
        <v>21.4</v>
      </c>
      <c r="D119" s="14">
        <f t="shared" si="3"/>
        <v>18.996336461579368</v>
      </c>
      <c r="E119" s="14">
        <f t="shared" si="2"/>
        <v>2.4036635384206306</v>
      </c>
    </row>
    <row r="120" spans="1:5" x14ac:dyDescent="0.25">
      <c r="A120">
        <v>111</v>
      </c>
      <c r="B120" s="3">
        <v>90.6</v>
      </c>
      <c r="C120" s="3">
        <v>19.7</v>
      </c>
      <c r="D120" s="14">
        <f t="shared" si="3"/>
        <v>17.920375843604042</v>
      </c>
      <c r="E120" s="14">
        <f t="shared" si="2"/>
        <v>1.7796241563959576</v>
      </c>
    </row>
    <row r="121" spans="1:5" x14ac:dyDescent="0.25">
      <c r="A121">
        <v>112</v>
      </c>
      <c r="B121" s="3">
        <v>105</v>
      </c>
      <c r="C121" s="3">
        <v>28</v>
      </c>
      <c r="D121" s="14">
        <f t="shared" si="3"/>
        <v>27.034395195865599</v>
      </c>
      <c r="E121" s="14">
        <f t="shared" si="2"/>
        <v>0.96560480413440075</v>
      </c>
    </row>
    <row r="122" spans="1:5" x14ac:dyDescent="0.25">
      <c r="A122">
        <v>113</v>
      </c>
      <c r="B122" s="3">
        <v>95</v>
      </c>
      <c r="C122" s="3">
        <v>22.1</v>
      </c>
      <c r="D122" s="14">
        <f t="shared" si="3"/>
        <v>20.705215090128412</v>
      </c>
      <c r="E122" s="14">
        <f t="shared" si="2"/>
        <v>1.3947849098715892</v>
      </c>
    </row>
    <row r="123" spans="1:5" x14ac:dyDescent="0.25">
      <c r="A123">
        <v>114</v>
      </c>
      <c r="B123" s="3">
        <v>89.6</v>
      </c>
      <c r="C123" s="3">
        <v>21.3</v>
      </c>
      <c r="D123" s="14">
        <f t="shared" si="3"/>
        <v>17.287457833030324</v>
      </c>
      <c r="E123" s="14">
        <f t="shared" si="2"/>
        <v>4.012542166969677</v>
      </c>
    </row>
    <row r="124" spans="1:5" x14ac:dyDescent="0.25">
      <c r="A124">
        <v>115</v>
      </c>
      <c r="B124" s="3">
        <v>92.4</v>
      </c>
      <c r="C124" s="3">
        <v>26.7</v>
      </c>
      <c r="D124" s="14">
        <f t="shared" si="3"/>
        <v>19.059628262636743</v>
      </c>
      <c r="E124" s="14">
        <f t="shared" si="2"/>
        <v>7.6403717373632567</v>
      </c>
    </row>
    <row r="125" spans="1:5" x14ac:dyDescent="0.25">
      <c r="A125">
        <v>116</v>
      </c>
      <c r="B125" s="3">
        <v>86.6</v>
      </c>
      <c r="C125" s="3">
        <v>16.7</v>
      </c>
      <c r="D125" s="14">
        <f t="shared" si="3"/>
        <v>15.388703801309163</v>
      </c>
      <c r="E125" s="14">
        <f t="shared" si="2"/>
        <v>1.3112961986908367</v>
      </c>
    </row>
    <row r="126" spans="1:5" x14ac:dyDescent="0.25">
      <c r="A126">
        <v>117</v>
      </c>
      <c r="B126" s="3">
        <v>90</v>
      </c>
      <c r="C126" s="3">
        <v>20.100000000000001</v>
      </c>
      <c r="D126" s="14">
        <f t="shared" si="3"/>
        <v>17.540625037259815</v>
      </c>
      <c r="E126" s="14">
        <f t="shared" si="2"/>
        <v>2.5593749627401863</v>
      </c>
    </row>
    <row r="127" spans="1:5" x14ac:dyDescent="0.25">
      <c r="A127">
        <v>118</v>
      </c>
      <c r="B127" s="3">
        <v>90</v>
      </c>
      <c r="C127" s="3">
        <v>13.9</v>
      </c>
      <c r="D127" s="14">
        <f t="shared" si="3"/>
        <v>17.540625037259815</v>
      </c>
      <c r="E127" s="14">
        <f t="shared" si="2"/>
        <v>-3.6406250372598148</v>
      </c>
    </row>
    <row r="128" spans="1:5" x14ac:dyDescent="0.25">
      <c r="A128">
        <v>119</v>
      </c>
      <c r="B128" s="3">
        <v>92.4</v>
      </c>
      <c r="C128" s="3">
        <v>25.8</v>
      </c>
      <c r="D128" s="14">
        <f t="shared" si="3"/>
        <v>19.059628262636743</v>
      </c>
      <c r="E128" s="14">
        <f t="shared" si="2"/>
        <v>6.7403717373632581</v>
      </c>
    </row>
    <row r="129" spans="1:5" x14ac:dyDescent="0.25">
      <c r="A129">
        <v>120</v>
      </c>
      <c r="B129" s="3">
        <v>87.5</v>
      </c>
      <c r="C129" s="3">
        <v>18.100000000000001</v>
      </c>
      <c r="D129" s="14">
        <f t="shared" si="3"/>
        <v>15.958330010825513</v>
      </c>
      <c r="E129" s="14">
        <f t="shared" si="2"/>
        <v>2.1416699891744884</v>
      </c>
    </row>
    <row r="130" spans="1:5" x14ac:dyDescent="0.25">
      <c r="A130">
        <v>121</v>
      </c>
      <c r="B130" s="3">
        <v>99.2</v>
      </c>
      <c r="C130" s="3">
        <v>27.9</v>
      </c>
      <c r="D130" s="14">
        <f t="shared" si="3"/>
        <v>23.363470734538033</v>
      </c>
      <c r="E130" s="14">
        <f t="shared" si="2"/>
        <v>4.5365292654619651</v>
      </c>
    </row>
    <row r="131" spans="1:5" x14ac:dyDescent="0.25">
      <c r="A131">
        <v>122</v>
      </c>
      <c r="B131" s="3">
        <v>98.1</v>
      </c>
      <c r="C131" s="3">
        <v>25.3</v>
      </c>
      <c r="D131" s="14">
        <f t="shared" si="3"/>
        <v>22.667260922906941</v>
      </c>
      <c r="E131" s="14">
        <f t="shared" si="2"/>
        <v>2.6327390770930599</v>
      </c>
    </row>
    <row r="132" spans="1:5" x14ac:dyDescent="0.25">
      <c r="A132">
        <v>123</v>
      </c>
      <c r="B132" s="3">
        <v>83.3</v>
      </c>
      <c r="C132" s="3">
        <v>14.7</v>
      </c>
      <c r="D132" s="14">
        <f t="shared" si="3"/>
        <v>13.300074366415892</v>
      </c>
      <c r="E132" s="14">
        <f t="shared" si="2"/>
        <v>1.3999256335841075</v>
      </c>
    </row>
    <row r="133" spans="1:5" x14ac:dyDescent="0.25">
      <c r="A133">
        <v>124</v>
      </c>
      <c r="B133" s="3">
        <v>86.1</v>
      </c>
      <c r="C133" s="3">
        <v>16</v>
      </c>
      <c r="D133" s="14">
        <f t="shared" si="3"/>
        <v>15.072244796022304</v>
      </c>
      <c r="E133" s="14">
        <f t="shared" si="2"/>
        <v>0.9277552039776964</v>
      </c>
    </row>
    <row r="134" spans="1:5" x14ac:dyDescent="0.25">
      <c r="A134">
        <v>125</v>
      </c>
      <c r="B134" s="3">
        <v>84.1</v>
      </c>
      <c r="C134" s="3">
        <v>13.8</v>
      </c>
      <c r="D134" s="14">
        <f t="shared" si="3"/>
        <v>13.806408774874861</v>
      </c>
      <c r="E134" s="14">
        <f t="shared" si="2"/>
        <v>-6.4087748748598017E-3</v>
      </c>
    </row>
    <row r="135" spans="1:5" x14ac:dyDescent="0.25">
      <c r="A135">
        <v>126</v>
      </c>
      <c r="B135" s="3">
        <v>89.9</v>
      </c>
      <c r="C135" s="3">
        <v>17.5</v>
      </c>
      <c r="D135" s="14">
        <f t="shared" si="3"/>
        <v>17.477333236202448</v>
      </c>
      <c r="E135" s="14">
        <f t="shared" si="2"/>
        <v>2.2666763797552392E-2</v>
      </c>
    </row>
    <row r="136" spans="1:5" x14ac:dyDescent="0.25">
      <c r="A136">
        <v>127</v>
      </c>
      <c r="B136" s="3">
        <v>92.1</v>
      </c>
      <c r="C136" s="3">
        <v>27.2</v>
      </c>
      <c r="D136" s="14">
        <f t="shared" si="3"/>
        <v>18.869752859464619</v>
      </c>
      <c r="E136" s="14">
        <f t="shared" si="2"/>
        <v>8.3302471405353806</v>
      </c>
    </row>
    <row r="137" spans="1:5" x14ac:dyDescent="0.25">
      <c r="A137">
        <v>128</v>
      </c>
      <c r="B137" s="3">
        <v>78</v>
      </c>
      <c r="C137" s="3">
        <v>17.399999999999999</v>
      </c>
      <c r="D137" s="14">
        <f t="shared" si="3"/>
        <v>9.9456089103751779</v>
      </c>
      <c r="E137" s="14">
        <f t="shared" si="2"/>
        <v>7.4543910896248207</v>
      </c>
    </row>
    <row r="138" spans="1:5" x14ac:dyDescent="0.25">
      <c r="A138">
        <v>129</v>
      </c>
      <c r="B138" s="3">
        <v>93.5</v>
      </c>
      <c r="C138" s="3">
        <v>20.8</v>
      </c>
      <c r="D138" s="14">
        <f t="shared" si="3"/>
        <v>19.755838074267828</v>
      </c>
      <c r="E138" s="14">
        <f t="shared" ref="E138:E201" si="4">(C138-D138)</f>
        <v>1.0441619257321726</v>
      </c>
    </row>
    <row r="139" spans="1:5" x14ac:dyDescent="0.25">
      <c r="A139">
        <v>130</v>
      </c>
      <c r="B139" s="3">
        <v>87</v>
      </c>
      <c r="C139" s="3">
        <v>14.9</v>
      </c>
      <c r="D139" s="14">
        <f t="shared" ref="D139:D202" si="5">$Q$6+$P$6*B139</f>
        <v>15.641871005538654</v>
      </c>
      <c r="E139" s="14">
        <f t="shared" si="4"/>
        <v>-0.74187100553865371</v>
      </c>
    </row>
    <row r="140" spans="1:5" x14ac:dyDescent="0.25">
      <c r="A140">
        <v>131</v>
      </c>
      <c r="B140" s="3">
        <v>90.1</v>
      </c>
      <c r="C140" s="3">
        <v>18.100000000000001</v>
      </c>
      <c r="D140" s="14">
        <f t="shared" si="5"/>
        <v>17.603916838317183</v>
      </c>
      <c r="E140" s="14">
        <f t="shared" si="4"/>
        <v>0.49608316168281874</v>
      </c>
    </row>
    <row r="141" spans="1:5" x14ac:dyDescent="0.25">
      <c r="A141">
        <v>132</v>
      </c>
      <c r="B141" s="3">
        <v>90.3</v>
      </c>
      <c r="C141" s="3">
        <v>22.7</v>
      </c>
      <c r="D141" s="14">
        <f t="shared" si="5"/>
        <v>17.730500440431925</v>
      </c>
      <c r="E141" s="14">
        <f t="shared" si="4"/>
        <v>4.9694995595680744</v>
      </c>
    </row>
    <row r="142" spans="1:5" x14ac:dyDescent="0.25">
      <c r="A142">
        <v>133</v>
      </c>
      <c r="B142" s="3">
        <v>99.8</v>
      </c>
      <c r="C142" s="3">
        <v>23.6</v>
      </c>
      <c r="D142" s="14">
        <f t="shared" si="5"/>
        <v>23.74322154088226</v>
      </c>
      <c r="E142" s="14">
        <f t="shared" si="4"/>
        <v>-0.14322154088225858</v>
      </c>
    </row>
    <row r="143" spans="1:5" x14ac:dyDescent="0.25">
      <c r="A143">
        <v>134</v>
      </c>
      <c r="B143" s="3">
        <v>89.4</v>
      </c>
      <c r="C143" s="3">
        <v>26.1</v>
      </c>
      <c r="D143" s="14">
        <f t="shared" si="5"/>
        <v>17.160874230915582</v>
      </c>
      <c r="E143" s="14">
        <f t="shared" si="4"/>
        <v>8.9391257690844199</v>
      </c>
    </row>
    <row r="144" spans="1:5" x14ac:dyDescent="0.25">
      <c r="A144">
        <v>135</v>
      </c>
      <c r="B144" s="3">
        <v>87.2</v>
      </c>
      <c r="C144" s="3">
        <v>24.4</v>
      </c>
      <c r="D144" s="14">
        <f t="shared" si="5"/>
        <v>15.768454607653403</v>
      </c>
      <c r="E144" s="14">
        <f t="shared" si="4"/>
        <v>8.6315453923465952</v>
      </c>
    </row>
    <row r="145" spans="1:5" x14ac:dyDescent="0.25">
      <c r="A145">
        <v>136</v>
      </c>
      <c r="B145" s="3">
        <v>101.1</v>
      </c>
      <c r="C145" s="3">
        <v>27.1</v>
      </c>
      <c r="D145" s="14">
        <f t="shared" si="5"/>
        <v>24.566014954628095</v>
      </c>
      <c r="E145" s="14">
        <f t="shared" si="4"/>
        <v>2.5339850453719066</v>
      </c>
    </row>
    <row r="146" spans="1:5" x14ac:dyDescent="0.25">
      <c r="A146">
        <v>137</v>
      </c>
      <c r="B146" s="3">
        <v>86.1</v>
      </c>
      <c r="C146" s="3">
        <v>21.8</v>
      </c>
      <c r="D146" s="14">
        <f t="shared" si="5"/>
        <v>15.072244796022304</v>
      </c>
      <c r="E146" s="14">
        <f t="shared" si="4"/>
        <v>6.7277552039776971</v>
      </c>
    </row>
    <row r="147" spans="1:5" x14ac:dyDescent="0.25">
      <c r="A147">
        <v>138</v>
      </c>
      <c r="B147" s="3">
        <v>98.6</v>
      </c>
      <c r="C147" s="3">
        <v>29.4</v>
      </c>
      <c r="D147" s="14">
        <f t="shared" si="5"/>
        <v>22.9837199281938</v>
      </c>
      <c r="E147" s="14">
        <f t="shared" si="4"/>
        <v>6.4162800718061987</v>
      </c>
    </row>
    <row r="148" spans="1:5" x14ac:dyDescent="0.25">
      <c r="A148">
        <v>139</v>
      </c>
      <c r="B148" s="3">
        <v>88.5</v>
      </c>
      <c r="C148" s="3">
        <v>22.3</v>
      </c>
      <c r="D148" s="14">
        <f t="shared" si="5"/>
        <v>16.591248021399231</v>
      </c>
      <c r="E148" s="14">
        <f t="shared" si="4"/>
        <v>5.7087519786007697</v>
      </c>
    </row>
    <row r="149" spans="1:5" x14ac:dyDescent="0.25">
      <c r="A149">
        <v>140</v>
      </c>
      <c r="B149" s="3">
        <v>106.6</v>
      </c>
      <c r="C149" s="3">
        <v>20.399999999999999</v>
      </c>
      <c r="D149" s="14">
        <f t="shared" si="5"/>
        <v>28.047064012783551</v>
      </c>
      <c r="E149" s="14">
        <f t="shared" si="4"/>
        <v>-7.6470640127835523</v>
      </c>
    </row>
    <row r="150" spans="1:5" x14ac:dyDescent="0.25">
      <c r="A150">
        <v>141</v>
      </c>
      <c r="B150" s="3">
        <v>93.1</v>
      </c>
      <c r="C150" s="3">
        <v>24.9</v>
      </c>
      <c r="D150" s="14">
        <f t="shared" si="5"/>
        <v>19.502670870038337</v>
      </c>
      <c r="E150" s="14">
        <f t="shared" si="4"/>
        <v>5.3973291299616619</v>
      </c>
    </row>
    <row r="151" spans="1:5" x14ac:dyDescent="0.25">
      <c r="A151">
        <v>142</v>
      </c>
      <c r="B151" s="3">
        <v>93</v>
      </c>
      <c r="C151" s="3">
        <v>18.3</v>
      </c>
      <c r="D151" s="14">
        <f t="shared" si="5"/>
        <v>19.439379068980969</v>
      </c>
      <c r="E151" s="14">
        <f t="shared" si="4"/>
        <v>-1.1393790689809684</v>
      </c>
    </row>
    <row r="152" spans="1:5" x14ac:dyDescent="0.25">
      <c r="A152">
        <v>143</v>
      </c>
      <c r="B152" s="3">
        <v>91</v>
      </c>
      <c r="C152" s="3">
        <v>23.3</v>
      </c>
      <c r="D152" s="14">
        <f t="shared" si="5"/>
        <v>18.173543047833533</v>
      </c>
      <c r="E152" s="14">
        <f t="shared" si="4"/>
        <v>5.1264569521664676</v>
      </c>
    </row>
    <row r="153" spans="1:5" x14ac:dyDescent="0.25">
      <c r="A153">
        <v>144</v>
      </c>
      <c r="B153" s="3">
        <v>77.099999999999994</v>
      </c>
      <c r="C153" s="3">
        <v>9.4</v>
      </c>
      <c r="D153" s="14">
        <f t="shared" si="5"/>
        <v>9.3759827008588275</v>
      </c>
      <c r="E153" s="14">
        <f t="shared" si="4"/>
        <v>2.4017299141172899E-2</v>
      </c>
    </row>
    <row r="154" spans="1:5" x14ac:dyDescent="0.25">
      <c r="A154">
        <v>145</v>
      </c>
      <c r="B154" s="3">
        <v>85.3</v>
      </c>
      <c r="C154" s="3">
        <v>10.3</v>
      </c>
      <c r="D154" s="14">
        <f t="shared" si="5"/>
        <v>14.565910387563328</v>
      </c>
      <c r="E154" s="14">
        <f t="shared" si="4"/>
        <v>-4.2659103875633271</v>
      </c>
    </row>
    <row r="155" spans="1:5" x14ac:dyDescent="0.25">
      <c r="A155">
        <v>146</v>
      </c>
      <c r="B155" s="3">
        <v>81.900000000000006</v>
      </c>
      <c r="C155" s="3">
        <v>14.2</v>
      </c>
      <c r="D155" s="14">
        <f t="shared" si="5"/>
        <v>12.413989151612689</v>
      </c>
      <c r="E155" s="14">
        <f t="shared" si="4"/>
        <v>1.7860108483873098</v>
      </c>
    </row>
    <row r="156" spans="1:5" x14ac:dyDescent="0.25">
      <c r="A156">
        <v>147</v>
      </c>
      <c r="B156" s="3">
        <v>99.1</v>
      </c>
      <c r="C156" s="3">
        <v>19.2</v>
      </c>
      <c r="D156" s="14">
        <f t="shared" si="5"/>
        <v>23.300178933480659</v>
      </c>
      <c r="E156" s="14">
        <f t="shared" si="4"/>
        <v>-4.1001789334806595</v>
      </c>
    </row>
    <row r="157" spans="1:5" x14ac:dyDescent="0.25">
      <c r="A157">
        <v>148</v>
      </c>
      <c r="B157" s="3">
        <v>100.5</v>
      </c>
      <c r="C157" s="3">
        <v>29.6</v>
      </c>
      <c r="D157" s="14">
        <f t="shared" si="5"/>
        <v>24.186264148283868</v>
      </c>
      <c r="E157" s="14">
        <f t="shared" si="4"/>
        <v>5.4137358517161331</v>
      </c>
    </row>
    <row r="158" spans="1:5" x14ac:dyDescent="0.25">
      <c r="A158">
        <v>149</v>
      </c>
      <c r="B158" s="3">
        <v>76.5</v>
      </c>
      <c r="C158" s="3">
        <v>5.3</v>
      </c>
      <c r="D158" s="14">
        <f t="shared" si="5"/>
        <v>8.9962318945146009</v>
      </c>
      <c r="E158" s="14">
        <f t="shared" si="4"/>
        <v>-3.6962318945146011</v>
      </c>
    </row>
    <row r="159" spans="1:5" x14ac:dyDescent="0.25">
      <c r="A159">
        <v>150</v>
      </c>
      <c r="B159" s="3">
        <v>106.8</v>
      </c>
      <c r="C159" s="3">
        <v>25.2</v>
      </c>
      <c r="D159" s="14">
        <f t="shared" si="5"/>
        <v>28.1736476148983</v>
      </c>
      <c r="E159" s="14">
        <f t="shared" si="4"/>
        <v>-2.9736476148983009</v>
      </c>
    </row>
    <row r="160" spans="1:5" x14ac:dyDescent="0.25">
      <c r="A160">
        <v>151</v>
      </c>
      <c r="B160" s="3">
        <v>77.599999999999994</v>
      </c>
      <c r="C160" s="3">
        <v>9.4</v>
      </c>
      <c r="D160" s="14">
        <f t="shared" si="5"/>
        <v>9.6924417061456865</v>
      </c>
      <c r="E160" s="14">
        <f t="shared" si="4"/>
        <v>-0.2924417061456861</v>
      </c>
    </row>
    <row r="161" spans="1:5" x14ac:dyDescent="0.25">
      <c r="A161">
        <v>152</v>
      </c>
      <c r="B161" s="3">
        <v>102.9</v>
      </c>
      <c r="C161" s="3">
        <v>19.600000000000001</v>
      </c>
      <c r="D161" s="14">
        <f t="shared" si="5"/>
        <v>25.705267373660803</v>
      </c>
      <c r="E161" s="14">
        <f t="shared" si="4"/>
        <v>-6.1052673736608014</v>
      </c>
    </row>
    <row r="162" spans="1:5" x14ac:dyDescent="0.25">
      <c r="A162">
        <v>153</v>
      </c>
      <c r="B162" s="3">
        <v>72.8</v>
      </c>
      <c r="C162" s="3">
        <v>10.1</v>
      </c>
      <c r="D162" s="14">
        <f t="shared" si="5"/>
        <v>6.6544352553918316</v>
      </c>
      <c r="E162" s="14">
        <f t="shared" si="4"/>
        <v>3.4455647446081681</v>
      </c>
    </row>
    <row r="163" spans="1:5" x14ac:dyDescent="0.25">
      <c r="A163">
        <v>154</v>
      </c>
      <c r="B163" s="3">
        <v>88.2</v>
      </c>
      <c r="C163" s="3">
        <v>16.5</v>
      </c>
      <c r="D163" s="14">
        <f t="shared" si="5"/>
        <v>16.401372618227121</v>
      </c>
      <c r="E163" s="14">
        <f t="shared" si="4"/>
        <v>9.8627381772878664E-2</v>
      </c>
    </row>
    <row r="164" spans="1:5" x14ac:dyDescent="0.25">
      <c r="A164">
        <v>155</v>
      </c>
      <c r="B164" s="3">
        <v>100.1</v>
      </c>
      <c r="C164" s="3">
        <v>21</v>
      </c>
      <c r="D164" s="14">
        <f t="shared" si="5"/>
        <v>23.933096944054377</v>
      </c>
      <c r="E164" s="14">
        <f t="shared" si="4"/>
        <v>-2.9330969440543768</v>
      </c>
    </row>
    <row r="165" spans="1:5" x14ac:dyDescent="0.25">
      <c r="A165">
        <v>156</v>
      </c>
      <c r="B165" s="3">
        <v>83.5</v>
      </c>
      <c r="C165" s="3">
        <v>17.3</v>
      </c>
      <c r="D165" s="14">
        <f t="shared" si="5"/>
        <v>13.426657968530634</v>
      </c>
      <c r="E165" s="14">
        <f t="shared" si="4"/>
        <v>3.8733420314693667</v>
      </c>
    </row>
    <row r="166" spans="1:5" x14ac:dyDescent="0.25">
      <c r="A166">
        <v>157</v>
      </c>
      <c r="B166" s="3">
        <v>105</v>
      </c>
      <c r="C166" s="3">
        <v>31.2</v>
      </c>
      <c r="D166" s="14">
        <f t="shared" si="5"/>
        <v>27.034395195865599</v>
      </c>
      <c r="E166" s="14">
        <f t="shared" si="4"/>
        <v>4.1656048041344</v>
      </c>
    </row>
    <row r="167" spans="1:5" x14ac:dyDescent="0.25">
      <c r="A167">
        <v>158</v>
      </c>
      <c r="B167" s="3">
        <v>90.8</v>
      </c>
      <c r="C167" s="3">
        <v>10</v>
      </c>
      <c r="D167" s="14">
        <f t="shared" si="5"/>
        <v>18.046959445718784</v>
      </c>
      <c r="E167" s="14">
        <f t="shared" si="4"/>
        <v>-8.0469594457187839</v>
      </c>
    </row>
    <row r="168" spans="1:5" x14ac:dyDescent="0.25">
      <c r="A168">
        <v>159</v>
      </c>
      <c r="B168" s="3">
        <v>76.599999999999994</v>
      </c>
      <c r="C168" s="3">
        <v>12.5</v>
      </c>
      <c r="D168" s="14">
        <f t="shared" si="5"/>
        <v>9.0595236955719685</v>
      </c>
      <c r="E168" s="14">
        <f t="shared" si="4"/>
        <v>3.4404763044280315</v>
      </c>
    </row>
    <row r="169" spans="1:5" x14ac:dyDescent="0.25">
      <c r="A169">
        <v>160</v>
      </c>
      <c r="B169" s="3">
        <v>92.4</v>
      </c>
      <c r="C169" s="3">
        <v>22.5</v>
      </c>
      <c r="D169" s="14">
        <f t="shared" si="5"/>
        <v>19.059628262636743</v>
      </c>
      <c r="E169" s="14">
        <f t="shared" si="4"/>
        <v>3.4403717373632574</v>
      </c>
    </row>
    <row r="170" spans="1:5" x14ac:dyDescent="0.25">
      <c r="A170">
        <v>161</v>
      </c>
      <c r="B170" s="3">
        <v>81.2</v>
      </c>
      <c r="C170" s="3">
        <v>9.4</v>
      </c>
      <c r="D170" s="14">
        <f t="shared" si="5"/>
        <v>11.970946544211081</v>
      </c>
      <c r="E170" s="14">
        <f t="shared" si="4"/>
        <v>-2.5709465442110808</v>
      </c>
    </row>
    <row r="171" spans="1:5" x14ac:dyDescent="0.25">
      <c r="A171">
        <v>162</v>
      </c>
      <c r="B171" s="3">
        <v>95.6</v>
      </c>
      <c r="C171" s="3">
        <v>14.6</v>
      </c>
      <c r="D171" s="14">
        <f t="shared" si="5"/>
        <v>21.084965896472639</v>
      </c>
      <c r="E171" s="14">
        <f t="shared" si="4"/>
        <v>-6.4849658964726391</v>
      </c>
    </row>
    <row r="172" spans="1:5" x14ac:dyDescent="0.25">
      <c r="A172">
        <v>163</v>
      </c>
      <c r="B172" s="3">
        <v>92.1</v>
      </c>
      <c r="C172" s="3">
        <v>13</v>
      </c>
      <c r="D172" s="14">
        <f t="shared" si="5"/>
        <v>18.869752859464619</v>
      </c>
      <c r="E172" s="14">
        <f t="shared" si="4"/>
        <v>-5.8697528594646187</v>
      </c>
    </row>
    <row r="173" spans="1:5" x14ac:dyDescent="0.25">
      <c r="A173">
        <v>164</v>
      </c>
      <c r="B173" s="3">
        <v>83.4</v>
      </c>
      <c r="C173" s="3">
        <v>15.1</v>
      </c>
      <c r="D173" s="14">
        <f t="shared" si="5"/>
        <v>13.363366167473266</v>
      </c>
      <c r="E173" s="14">
        <f t="shared" si="4"/>
        <v>1.7366338325267332</v>
      </c>
    </row>
    <row r="174" spans="1:5" x14ac:dyDescent="0.25">
      <c r="A174">
        <v>165</v>
      </c>
      <c r="B174" s="3">
        <v>106</v>
      </c>
      <c r="C174" s="3">
        <v>27.3</v>
      </c>
      <c r="D174" s="14">
        <f t="shared" si="5"/>
        <v>27.667313206439331</v>
      </c>
      <c r="E174" s="14">
        <f t="shared" si="4"/>
        <v>-0.36731320643933074</v>
      </c>
    </row>
    <row r="175" spans="1:5" x14ac:dyDescent="0.25">
      <c r="A175">
        <v>166</v>
      </c>
      <c r="B175" s="3">
        <v>95.1</v>
      </c>
      <c r="C175" s="3">
        <v>19.2</v>
      </c>
      <c r="D175" s="14">
        <f t="shared" si="5"/>
        <v>20.76850689118578</v>
      </c>
      <c r="E175" s="14">
        <f t="shared" si="4"/>
        <v>-1.5685068911857805</v>
      </c>
    </row>
    <row r="176" spans="1:5" x14ac:dyDescent="0.25">
      <c r="A176">
        <v>167</v>
      </c>
      <c r="B176" s="3">
        <v>90.4</v>
      </c>
      <c r="C176" s="3">
        <v>21.8</v>
      </c>
      <c r="D176" s="14">
        <f t="shared" si="5"/>
        <v>17.793792241489307</v>
      </c>
      <c r="E176" s="14">
        <f t="shared" si="4"/>
        <v>4.0062077585106941</v>
      </c>
    </row>
    <row r="177" spans="1:5" x14ac:dyDescent="0.25">
      <c r="A177">
        <v>168</v>
      </c>
      <c r="B177" s="3">
        <v>100.4</v>
      </c>
      <c r="C177" s="3">
        <v>20.3</v>
      </c>
      <c r="D177" s="14">
        <f t="shared" si="5"/>
        <v>24.122972347226501</v>
      </c>
      <c r="E177" s="14">
        <f t="shared" si="4"/>
        <v>-3.8229723472265</v>
      </c>
    </row>
    <row r="178" spans="1:5" x14ac:dyDescent="0.25">
      <c r="A178">
        <v>169</v>
      </c>
      <c r="B178" s="3">
        <v>115.9</v>
      </c>
      <c r="C178" s="3">
        <v>36.299999999999997</v>
      </c>
      <c r="D178" s="14">
        <f t="shared" si="5"/>
        <v>33.933201511119151</v>
      </c>
      <c r="E178" s="14">
        <f t="shared" si="4"/>
        <v>2.3667984888808462</v>
      </c>
    </row>
    <row r="179" spans="1:5" x14ac:dyDescent="0.25">
      <c r="A179">
        <v>170</v>
      </c>
      <c r="B179" s="3">
        <v>90.8</v>
      </c>
      <c r="C179" s="3">
        <v>16.5</v>
      </c>
      <c r="D179" s="14">
        <f t="shared" si="5"/>
        <v>18.046959445718784</v>
      </c>
      <c r="E179" s="14">
        <f t="shared" si="4"/>
        <v>-1.5469594457187839</v>
      </c>
    </row>
    <row r="180" spans="1:5" x14ac:dyDescent="0.25">
      <c r="A180">
        <v>171</v>
      </c>
      <c r="B180" s="3">
        <v>81.900000000000006</v>
      </c>
      <c r="C180" s="3">
        <v>3</v>
      </c>
      <c r="D180" s="14">
        <f t="shared" si="5"/>
        <v>12.413989151612689</v>
      </c>
      <c r="E180" s="14">
        <f t="shared" si="4"/>
        <v>-9.4139891516126895</v>
      </c>
    </row>
    <row r="181" spans="1:5" x14ac:dyDescent="0.25">
      <c r="A181">
        <v>172</v>
      </c>
      <c r="B181" s="3">
        <v>75</v>
      </c>
      <c r="C181" s="3">
        <v>0.7</v>
      </c>
      <c r="D181" s="14">
        <f t="shared" si="5"/>
        <v>8.0468548786540168</v>
      </c>
      <c r="E181" s="14">
        <f t="shared" si="4"/>
        <v>-7.3468548786540167</v>
      </c>
    </row>
    <row r="182" spans="1:5" x14ac:dyDescent="0.25">
      <c r="A182">
        <v>173</v>
      </c>
      <c r="B182" s="3">
        <v>90.3</v>
      </c>
      <c r="C182" s="3">
        <v>20.5</v>
      </c>
      <c r="D182" s="14">
        <f t="shared" si="5"/>
        <v>17.730500440431925</v>
      </c>
      <c r="E182" s="14">
        <f t="shared" si="4"/>
        <v>2.7694995595680751</v>
      </c>
    </row>
    <row r="183" spans="1:5" x14ac:dyDescent="0.25">
      <c r="A183">
        <v>174</v>
      </c>
      <c r="B183" s="3">
        <v>90.3</v>
      </c>
      <c r="C183" s="3">
        <v>16.899999999999999</v>
      </c>
      <c r="D183" s="14">
        <f t="shared" si="5"/>
        <v>17.730500440431925</v>
      </c>
      <c r="E183" s="14">
        <f t="shared" si="4"/>
        <v>-0.83050044043192628</v>
      </c>
    </row>
    <row r="184" spans="1:5" x14ac:dyDescent="0.25">
      <c r="A184">
        <v>175</v>
      </c>
      <c r="B184" s="3">
        <v>108.8</v>
      </c>
      <c r="C184" s="3">
        <v>25.3</v>
      </c>
      <c r="D184" s="14">
        <f t="shared" si="5"/>
        <v>29.439483636045736</v>
      </c>
      <c r="E184" s="14">
        <f t="shared" si="4"/>
        <v>-4.1394836360457354</v>
      </c>
    </row>
    <row r="185" spans="1:5" x14ac:dyDescent="0.25">
      <c r="A185">
        <v>176</v>
      </c>
      <c r="B185" s="3">
        <v>79.400000000000006</v>
      </c>
      <c r="C185" s="3">
        <v>9.9</v>
      </c>
      <c r="D185" s="14">
        <f t="shared" si="5"/>
        <v>10.831694125178387</v>
      </c>
      <c r="E185" s="14">
        <f t="shared" si="4"/>
        <v>-0.93169412517838701</v>
      </c>
    </row>
    <row r="186" spans="1:5" x14ac:dyDescent="0.25">
      <c r="A186">
        <v>177</v>
      </c>
      <c r="B186" s="3">
        <v>83.2</v>
      </c>
      <c r="C186" s="3">
        <v>13.1</v>
      </c>
      <c r="D186" s="14">
        <f t="shared" si="5"/>
        <v>13.236782565358524</v>
      </c>
      <c r="E186" s="14">
        <f t="shared" si="4"/>
        <v>-0.13678256535852462</v>
      </c>
    </row>
    <row r="187" spans="1:5" x14ac:dyDescent="0.25">
      <c r="A187">
        <v>178</v>
      </c>
      <c r="B187" s="3">
        <v>110.3</v>
      </c>
      <c r="C187" s="3">
        <v>29.9</v>
      </c>
      <c r="D187" s="14">
        <f t="shared" si="5"/>
        <v>30.388860651906313</v>
      </c>
      <c r="E187" s="14">
        <f t="shared" si="4"/>
        <v>-0.48886065190631456</v>
      </c>
    </row>
    <row r="188" spans="1:5" x14ac:dyDescent="0.25">
      <c r="A188">
        <v>179</v>
      </c>
      <c r="B188" s="3">
        <v>92.7</v>
      </c>
      <c r="C188" s="3">
        <v>22.5</v>
      </c>
      <c r="D188" s="14">
        <f t="shared" si="5"/>
        <v>19.249503665808859</v>
      </c>
      <c r="E188" s="14">
        <f t="shared" si="4"/>
        <v>3.2504963341911406</v>
      </c>
    </row>
    <row r="189" spans="1:5" x14ac:dyDescent="0.25">
      <c r="A189">
        <v>180</v>
      </c>
      <c r="B189" s="3">
        <v>104.5</v>
      </c>
      <c r="C189" s="3">
        <v>16.899999999999999</v>
      </c>
      <c r="D189" s="14">
        <f t="shared" si="5"/>
        <v>26.71793619057874</v>
      </c>
      <c r="E189" s="14">
        <f t="shared" si="4"/>
        <v>-9.8179361905787417</v>
      </c>
    </row>
    <row r="190" spans="1:5" x14ac:dyDescent="0.25">
      <c r="A190">
        <v>181</v>
      </c>
      <c r="B190" s="3">
        <v>104.6</v>
      </c>
      <c r="C190" s="3">
        <v>26.6</v>
      </c>
      <c r="D190" s="14">
        <f t="shared" si="5"/>
        <v>26.781227991636115</v>
      </c>
      <c r="E190" s="14">
        <f t="shared" si="4"/>
        <v>-0.18122799163611347</v>
      </c>
    </row>
    <row r="191" spans="1:5" x14ac:dyDescent="0.25">
      <c r="A191">
        <v>182</v>
      </c>
      <c r="B191" s="3">
        <v>69.400000000000006</v>
      </c>
      <c r="C191" s="3">
        <v>0</v>
      </c>
      <c r="D191" s="14">
        <f t="shared" si="5"/>
        <v>4.5025140194411932</v>
      </c>
      <c r="E191" s="14">
        <f t="shared" si="4"/>
        <v>-4.5025140194411932</v>
      </c>
    </row>
    <row r="192" spans="1:5" x14ac:dyDescent="0.25">
      <c r="A192">
        <v>183</v>
      </c>
      <c r="B192" s="3">
        <v>83.6</v>
      </c>
      <c r="C192" s="3">
        <v>11.5</v>
      </c>
      <c r="D192" s="14">
        <f t="shared" si="5"/>
        <v>13.489949769588002</v>
      </c>
      <c r="E192" s="14">
        <f t="shared" si="4"/>
        <v>-1.9899497695880015</v>
      </c>
    </row>
    <row r="193" spans="1:5" x14ac:dyDescent="0.25">
      <c r="A193">
        <v>184</v>
      </c>
      <c r="B193" s="3">
        <v>86.8</v>
      </c>
      <c r="C193" s="3">
        <v>12.1</v>
      </c>
      <c r="D193" s="14">
        <f t="shared" si="5"/>
        <v>15.515287403423912</v>
      </c>
      <c r="E193" s="14">
        <f t="shared" si="4"/>
        <v>-3.4152874034239122</v>
      </c>
    </row>
    <row r="194" spans="1:5" x14ac:dyDescent="0.25">
      <c r="A194">
        <v>185</v>
      </c>
      <c r="B194" s="3">
        <v>90.4</v>
      </c>
      <c r="C194" s="3">
        <v>17.5</v>
      </c>
      <c r="D194" s="14">
        <f t="shared" si="5"/>
        <v>17.793792241489307</v>
      </c>
      <c r="E194" s="14">
        <f t="shared" si="4"/>
        <v>-0.2937922414893066</v>
      </c>
    </row>
    <row r="195" spans="1:5" x14ac:dyDescent="0.25">
      <c r="A195">
        <v>186</v>
      </c>
      <c r="B195" s="3">
        <v>83.7</v>
      </c>
      <c r="C195" s="3">
        <v>8.6</v>
      </c>
      <c r="D195" s="14">
        <f t="shared" si="5"/>
        <v>13.553241570645383</v>
      </c>
      <c r="E195" s="14">
        <f t="shared" si="4"/>
        <v>-4.9532415706453836</v>
      </c>
    </row>
    <row r="196" spans="1:5" x14ac:dyDescent="0.25">
      <c r="A196">
        <v>187</v>
      </c>
      <c r="B196" s="3">
        <v>109.3</v>
      </c>
      <c r="C196" s="3">
        <v>23.6</v>
      </c>
      <c r="D196" s="14">
        <f t="shared" si="5"/>
        <v>29.755942641332595</v>
      </c>
      <c r="E196" s="14">
        <f t="shared" si="4"/>
        <v>-6.1559426413325937</v>
      </c>
    </row>
    <row r="197" spans="1:5" x14ac:dyDescent="0.25">
      <c r="A197">
        <v>188</v>
      </c>
      <c r="B197" s="3">
        <v>98.9</v>
      </c>
      <c r="C197" s="3">
        <v>20.399999999999999</v>
      </c>
      <c r="D197" s="14">
        <f t="shared" si="5"/>
        <v>23.173595331365924</v>
      </c>
      <c r="E197" s="14">
        <f t="shared" si="4"/>
        <v>-2.7735953313659252</v>
      </c>
    </row>
    <row r="198" spans="1:5" x14ac:dyDescent="0.25">
      <c r="A198">
        <v>189</v>
      </c>
      <c r="B198" s="3">
        <v>98</v>
      </c>
      <c r="C198" s="3">
        <v>20.5</v>
      </c>
      <c r="D198" s="14">
        <f t="shared" si="5"/>
        <v>22.603969121849566</v>
      </c>
      <c r="E198" s="14">
        <f t="shared" si="4"/>
        <v>-2.1039691218495662</v>
      </c>
    </row>
    <row r="199" spans="1:5" x14ac:dyDescent="0.25">
      <c r="A199">
        <v>190</v>
      </c>
      <c r="B199" s="3">
        <v>101.2</v>
      </c>
      <c r="C199" s="3">
        <v>24.4</v>
      </c>
      <c r="D199" s="14">
        <f t="shared" si="5"/>
        <v>24.629306755685477</v>
      </c>
      <c r="E199" s="14">
        <f t="shared" si="4"/>
        <v>-0.22930675568547798</v>
      </c>
    </row>
    <row r="200" spans="1:5" x14ac:dyDescent="0.25">
      <c r="A200">
        <v>191</v>
      </c>
      <c r="B200" s="3">
        <v>80.599999999999994</v>
      </c>
      <c r="C200" s="3">
        <v>11.4</v>
      </c>
      <c r="D200" s="14">
        <f t="shared" si="5"/>
        <v>11.591195737866848</v>
      </c>
      <c r="E200" s="14">
        <f t="shared" si="4"/>
        <v>-0.19119573786684718</v>
      </c>
    </row>
    <row r="201" spans="1:5" x14ac:dyDescent="0.25">
      <c r="A201">
        <v>192</v>
      </c>
      <c r="B201" s="3">
        <v>113.7</v>
      </c>
      <c r="C201" s="3">
        <v>38.1</v>
      </c>
      <c r="D201" s="14">
        <f t="shared" si="5"/>
        <v>32.540781887856966</v>
      </c>
      <c r="E201" s="14">
        <f t="shared" si="4"/>
        <v>5.5592181121430357</v>
      </c>
    </row>
    <row r="202" spans="1:5" x14ac:dyDescent="0.25">
      <c r="A202">
        <v>193</v>
      </c>
      <c r="B202" s="3">
        <v>94.1</v>
      </c>
      <c r="C202" s="3">
        <v>15.9</v>
      </c>
      <c r="D202" s="14">
        <f t="shared" si="5"/>
        <v>20.135588880612062</v>
      </c>
      <c r="E202" s="14">
        <f t="shared" ref="E202:E261" si="6">(C202-D202)</f>
        <v>-4.2355888806120614</v>
      </c>
    </row>
    <row r="203" spans="1:5" x14ac:dyDescent="0.25">
      <c r="A203">
        <v>194</v>
      </c>
      <c r="B203" s="3">
        <v>105.7</v>
      </c>
      <c r="C203" s="3">
        <v>24.7</v>
      </c>
      <c r="D203" s="14">
        <f t="shared" ref="D203:D261" si="7">$Q$6+$P$6*B203</f>
        <v>27.477437803267208</v>
      </c>
      <c r="E203" s="14">
        <f t="shared" si="6"/>
        <v>-2.7774378032672082</v>
      </c>
    </row>
    <row r="204" spans="1:5" x14ac:dyDescent="0.25">
      <c r="A204">
        <v>195</v>
      </c>
      <c r="B204" s="3">
        <v>85.6</v>
      </c>
      <c r="C204" s="3">
        <v>22.8</v>
      </c>
      <c r="D204" s="14">
        <f t="shared" si="7"/>
        <v>14.755785790735445</v>
      </c>
      <c r="E204" s="14">
        <f t="shared" si="6"/>
        <v>8.0442142092645561</v>
      </c>
    </row>
    <row r="205" spans="1:5" x14ac:dyDescent="0.25">
      <c r="A205">
        <v>196</v>
      </c>
      <c r="B205" s="3">
        <v>96.6</v>
      </c>
      <c r="C205" s="3">
        <v>25.5</v>
      </c>
      <c r="D205" s="14">
        <f t="shared" si="7"/>
        <v>21.717883907046357</v>
      </c>
      <c r="E205" s="14">
        <f t="shared" si="6"/>
        <v>3.7821160929536433</v>
      </c>
    </row>
    <row r="206" spans="1:5" x14ac:dyDescent="0.25">
      <c r="A206">
        <v>197</v>
      </c>
      <c r="B206" s="3">
        <v>86</v>
      </c>
      <c r="C206" s="3">
        <v>22</v>
      </c>
      <c r="D206" s="14">
        <f t="shared" si="7"/>
        <v>15.008952994964936</v>
      </c>
      <c r="E206" s="14">
        <f t="shared" si="6"/>
        <v>6.9910470050350639</v>
      </c>
    </row>
    <row r="207" spans="1:5" x14ac:dyDescent="0.25">
      <c r="A207">
        <v>198</v>
      </c>
      <c r="B207" s="3">
        <v>89.7</v>
      </c>
      <c r="C207" s="3">
        <v>17.7</v>
      </c>
      <c r="D207" s="14">
        <f t="shared" si="7"/>
        <v>17.350749634087698</v>
      </c>
      <c r="E207" s="14">
        <f t="shared" si="6"/>
        <v>0.34925036591230096</v>
      </c>
    </row>
    <row r="208" spans="1:5" x14ac:dyDescent="0.25">
      <c r="A208">
        <v>199</v>
      </c>
      <c r="B208" s="3">
        <v>78</v>
      </c>
      <c r="C208" s="3">
        <v>6.6</v>
      </c>
      <c r="D208" s="14">
        <f t="shared" si="7"/>
        <v>9.9456089103751779</v>
      </c>
      <c r="E208" s="14">
        <f t="shared" si="6"/>
        <v>-3.3456089103751783</v>
      </c>
    </row>
    <row r="209" spans="1:5" x14ac:dyDescent="0.25">
      <c r="A209">
        <v>200</v>
      </c>
      <c r="B209" s="3">
        <v>89.7</v>
      </c>
      <c r="C209" s="3">
        <v>23.6</v>
      </c>
      <c r="D209" s="14">
        <f t="shared" si="7"/>
        <v>17.350749634087698</v>
      </c>
      <c r="E209" s="14">
        <f t="shared" si="6"/>
        <v>6.2492503659123031</v>
      </c>
    </row>
    <row r="210" spans="1:5" x14ac:dyDescent="0.25">
      <c r="A210">
        <v>201</v>
      </c>
      <c r="B210" s="3">
        <v>89.2</v>
      </c>
      <c r="C210" s="3">
        <v>12.2</v>
      </c>
      <c r="D210" s="14">
        <f t="shared" si="7"/>
        <v>17.034290628800839</v>
      </c>
      <c r="E210" s="14">
        <f t="shared" si="6"/>
        <v>-4.83429062880084</v>
      </c>
    </row>
    <row r="211" spans="1:5" x14ac:dyDescent="0.25">
      <c r="A211">
        <v>202</v>
      </c>
      <c r="B211" s="3">
        <v>85.7</v>
      </c>
      <c r="C211" s="3">
        <v>22.1</v>
      </c>
      <c r="D211" s="14">
        <f t="shared" si="7"/>
        <v>14.819077591792819</v>
      </c>
      <c r="E211" s="14">
        <f t="shared" si="6"/>
        <v>7.2809224082071822</v>
      </c>
    </row>
    <row r="212" spans="1:5" x14ac:dyDescent="0.25">
      <c r="A212">
        <v>203</v>
      </c>
      <c r="B212" s="3">
        <v>103.1</v>
      </c>
      <c r="C212" s="3">
        <v>28.7</v>
      </c>
      <c r="D212" s="14">
        <f t="shared" si="7"/>
        <v>25.831850975775538</v>
      </c>
      <c r="E212" s="14">
        <f t="shared" si="6"/>
        <v>2.8681490242244614</v>
      </c>
    </row>
    <row r="213" spans="1:5" x14ac:dyDescent="0.25">
      <c r="A213">
        <v>204</v>
      </c>
      <c r="B213" s="3">
        <v>89.1</v>
      </c>
      <c r="C213" s="3">
        <v>6</v>
      </c>
      <c r="D213" s="14">
        <f t="shared" si="7"/>
        <v>16.970998827743465</v>
      </c>
      <c r="E213" s="14">
        <f t="shared" si="6"/>
        <v>-10.970998827743465</v>
      </c>
    </row>
    <row r="214" spans="1:5" x14ac:dyDescent="0.25">
      <c r="A214">
        <v>205</v>
      </c>
      <c r="B214" s="3">
        <v>113.9</v>
      </c>
      <c r="C214" s="3">
        <v>34.799999999999997</v>
      </c>
      <c r="D214" s="14">
        <f t="shared" si="7"/>
        <v>32.667365489971715</v>
      </c>
      <c r="E214" s="14">
        <f t="shared" si="6"/>
        <v>2.1326345100282822</v>
      </c>
    </row>
    <row r="215" spans="1:5" x14ac:dyDescent="0.25">
      <c r="A215">
        <v>206</v>
      </c>
      <c r="B215" s="3">
        <v>96.3</v>
      </c>
      <c r="C215" s="3">
        <v>16.600000000000001</v>
      </c>
      <c r="D215" s="14">
        <f t="shared" si="7"/>
        <v>21.528008503874247</v>
      </c>
      <c r="E215" s="14">
        <f t="shared" si="6"/>
        <v>-4.9280085038742456</v>
      </c>
    </row>
    <row r="216" spans="1:5" x14ac:dyDescent="0.25">
      <c r="A216">
        <v>207</v>
      </c>
      <c r="B216" s="3">
        <v>93.9</v>
      </c>
      <c r="C216" s="3">
        <v>32.9</v>
      </c>
      <c r="D216" s="14">
        <f t="shared" si="7"/>
        <v>20.00900527849732</v>
      </c>
      <c r="E216" s="14">
        <f t="shared" si="6"/>
        <v>12.890994721502679</v>
      </c>
    </row>
    <row r="217" spans="1:5" x14ac:dyDescent="0.25">
      <c r="A217">
        <v>208</v>
      </c>
      <c r="B217" s="3">
        <v>101.3</v>
      </c>
      <c r="C217" s="3">
        <v>32.799999999999997</v>
      </c>
      <c r="D217" s="14">
        <f t="shared" si="7"/>
        <v>24.692598556742837</v>
      </c>
      <c r="E217" s="14">
        <f t="shared" si="6"/>
        <v>8.1074014432571602</v>
      </c>
    </row>
    <row r="218" spans="1:5" x14ac:dyDescent="0.25">
      <c r="A218">
        <v>209</v>
      </c>
      <c r="B218" s="3">
        <v>83.9</v>
      </c>
      <c r="C218" s="3">
        <v>9.6</v>
      </c>
      <c r="D218" s="14">
        <f t="shared" si="7"/>
        <v>13.679825172760125</v>
      </c>
      <c r="E218" s="14">
        <f t="shared" si="6"/>
        <v>-4.0798251727601258</v>
      </c>
    </row>
    <row r="219" spans="1:5" x14ac:dyDescent="0.25">
      <c r="A219">
        <v>210</v>
      </c>
      <c r="B219" s="3">
        <v>84.4</v>
      </c>
      <c r="C219" s="3">
        <v>10.8</v>
      </c>
      <c r="D219" s="14">
        <f t="shared" si="7"/>
        <v>13.996284178046984</v>
      </c>
      <c r="E219" s="14">
        <f t="shared" si="6"/>
        <v>-3.1962841780469837</v>
      </c>
    </row>
    <row r="220" spans="1:5" x14ac:dyDescent="0.25">
      <c r="A220">
        <v>211</v>
      </c>
      <c r="B220" s="3">
        <v>79.400000000000006</v>
      </c>
      <c r="C220" s="3">
        <v>7.1</v>
      </c>
      <c r="D220" s="14">
        <f t="shared" si="7"/>
        <v>10.831694125178387</v>
      </c>
      <c r="E220" s="14">
        <f t="shared" si="6"/>
        <v>-3.7316941251783877</v>
      </c>
    </row>
    <row r="221" spans="1:5" x14ac:dyDescent="0.25">
      <c r="A221">
        <v>212</v>
      </c>
      <c r="B221" s="3">
        <v>104</v>
      </c>
      <c r="C221" s="3">
        <v>27.2</v>
      </c>
      <c r="D221" s="14">
        <f t="shared" si="7"/>
        <v>26.401477185291881</v>
      </c>
      <c r="E221" s="14">
        <f t="shared" si="6"/>
        <v>0.79852281470811803</v>
      </c>
    </row>
    <row r="222" spans="1:5" x14ac:dyDescent="0.25">
      <c r="A222">
        <v>213</v>
      </c>
      <c r="B222" s="3">
        <v>89.7</v>
      </c>
      <c r="C222" s="3">
        <v>19.5</v>
      </c>
      <c r="D222" s="14">
        <f t="shared" si="7"/>
        <v>17.350749634087698</v>
      </c>
      <c r="E222" s="14">
        <f t="shared" si="6"/>
        <v>2.1492503659123017</v>
      </c>
    </row>
    <row r="223" spans="1:5" x14ac:dyDescent="0.25">
      <c r="A223">
        <v>214</v>
      </c>
      <c r="B223" s="3">
        <v>97.6</v>
      </c>
      <c r="C223" s="3">
        <v>18.7</v>
      </c>
      <c r="D223" s="14">
        <f t="shared" si="7"/>
        <v>22.350801917620075</v>
      </c>
      <c r="E223" s="14">
        <f t="shared" si="6"/>
        <v>-3.6508019176200754</v>
      </c>
    </row>
    <row r="224" spans="1:5" x14ac:dyDescent="0.25">
      <c r="A224">
        <v>215</v>
      </c>
      <c r="B224" s="3">
        <v>87.6</v>
      </c>
      <c r="C224" s="3">
        <v>19.5</v>
      </c>
      <c r="D224" s="14">
        <f t="shared" si="7"/>
        <v>16.021621811882881</v>
      </c>
      <c r="E224" s="14">
        <f t="shared" si="6"/>
        <v>3.4783781881171194</v>
      </c>
    </row>
    <row r="225" spans="1:5" x14ac:dyDescent="0.25">
      <c r="A225">
        <v>216</v>
      </c>
      <c r="B225" s="3">
        <v>122.1</v>
      </c>
      <c r="C225" s="3">
        <v>47.5</v>
      </c>
      <c r="D225" s="14">
        <f t="shared" si="7"/>
        <v>37.857293176676208</v>
      </c>
      <c r="E225" s="14">
        <f t="shared" si="6"/>
        <v>9.6427068233237918</v>
      </c>
    </row>
    <row r="226" spans="1:5" x14ac:dyDescent="0.25">
      <c r="A226">
        <v>217</v>
      </c>
      <c r="B226" s="3">
        <v>81.099999999999994</v>
      </c>
      <c r="C226" s="3">
        <v>13.6</v>
      </c>
      <c r="D226" s="14">
        <f t="shared" si="7"/>
        <v>11.907654743153707</v>
      </c>
      <c r="E226" s="14">
        <f t="shared" si="6"/>
        <v>1.6923452568462931</v>
      </c>
    </row>
    <row r="227" spans="1:5" x14ac:dyDescent="0.25">
      <c r="A227">
        <v>218</v>
      </c>
      <c r="B227" s="3">
        <v>81.5</v>
      </c>
      <c r="C227" s="3">
        <v>7.5</v>
      </c>
      <c r="D227" s="14">
        <f t="shared" si="7"/>
        <v>12.160821947383198</v>
      </c>
      <c r="E227" s="14">
        <f t="shared" si="6"/>
        <v>-4.660821947383198</v>
      </c>
    </row>
    <row r="228" spans="1:5" x14ac:dyDescent="0.25">
      <c r="A228">
        <v>219</v>
      </c>
      <c r="B228" s="3">
        <v>100</v>
      </c>
      <c r="C228" s="3">
        <v>24.5</v>
      </c>
      <c r="D228" s="14">
        <f t="shared" si="7"/>
        <v>23.869805142997009</v>
      </c>
      <c r="E228" s="14">
        <f t="shared" si="6"/>
        <v>0.63019485700299072</v>
      </c>
    </row>
    <row r="229" spans="1:5" x14ac:dyDescent="0.25">
      <c r="A229">
        <v>220</v>
      </c>
      <c r="B229" s="3">
        <v>88.7</v>
      </c>
      <c r="C229" s="3">
        <v>15</v>
      </c>
      <c r="D229" s="14">
        <f t="shared" si="7"/>
        <v>16.71783162351398</v>
      </c>
      <c r="E229" s="14">
        <f t="shared" si="6"/>
        <v>-1.7178316235139803</v>
      </c>
    </row>
    <row r="230" spans="1:5" x14ac:dyDescent="0.25">
      <c r="A230">
        <v>221</v>
      </c>
      <c r="B230" s="3">
        <v>91.8</v>
      </c>
      <c r="C230" s="3">
        <v>12.4</v>
      </c>
      <c r="D230" s="14">
        <f t="shared" si="7"/>
        <v>18.679877456292509</v>
      </c>
      <c r="E230" s="14">
        <f t="shared" si="6"/>
        <v>-6.2798774562925086</v>
      </c>
    </row>
    <row r="231" spans="1:5" x14ac:dyDescent="0.25">
      <c r="A231">
        <v>222</v>
      </c>
      <c r="B231" s="3">
        <v>110.4</v>
      </c>
      <c r="C231" s="3">
        <v>26</v>
      </c>
      <c r="D231" s="14">
        <f t="shared" si="7"/>
        <v>30.452152452963702</v>
      </c>
      <c r="E231" s="14">
        <f t="shared" si="6"/>
        <v>-4.452152452963702</v>
      </c>
    </row>
    <row r="232" spans="1:5" x14ac:dyDescent="0.25">
      <c r="A232">
        <v>223</v>
      </c>
      <c r="B232" s="3">
        <v>87.6</v>
      </c>
      <c r="C232" s="3">
        <v>11.5</v>
      </c>
      <c r="D232" s="14">
        <f t="shared" si="7"/>
        <v>16.021621811882881</v>
      </c>
      <c r="E232" s="14">
        <f t="shared" si="6"/>
        <v>-4.5216218118828806</v>
      </c>
    </row>
    <row r="233" spans="1:5" x14ac:dyDescent="0.25">
      <c r="A233">
        <v>224</v>
      </c>
      <c r="B233" s="3">
        <v>82.8</v>
      </c>
      <c r="C233" s="3">
        <v>5.2</v>
      </c>
      <c r="D233" s="14">
        <f t="shared" si="7"/>
        <v>12.983615361129033</v>
      </c>
      <c r="E233" s="14">
        <f t="shared" si="6"/>
        <v>-7.7836153611290326</v>
      </c>
    </row>
    <row r="234" spans="1:5" x14ac:dyDescent="0.25">
      <c r="A234">
        <v>225</v>
      </c>
      <c r="B234" s="3">
        <v>95.3</v>
      </c>
      <c r="C234" s="3">
        <v>10.9</v>
      </c>
      <c r="D234" s="14">
        <f t="shared" si="7"/>
        <v>20.895090493300522</v>
      </c>
      <c r="E234" s="14">
        <f t="shared" si="6"/>
        <v>-9.9950904933005216</v>
      </c>
    </row>
    <row r="235" spans="1:5" x14ac:dyDescent="0.25">
      <c r="A235">
        <v>226</v>
      </c>
      <c r="B235" s="3">
        <v>78.2</v>
      </c>
      <c r="C235" s="3">
        <v>12.5</v>
      </c>
      <c r="D235" s="14">
        <f t="shared" si="7"/>
        <v>10.072192512489927</v>
      </c>
      <c r="E235" s="14">
        <f t="shared" si="6"/>
        <v>2.4278074875100728</v>
      </c>
    </row>
    <row r="236" spans="1:5" x14ac:dyDescent="0.25">
      <c r="A236">
        <v>227</v>
      </c>
      <c r="B236" s="3">
        <v>91.1</v>
      </c>
      <c r="C236" s="3">
        <v>14.8</v>
      </c>
      <c r="D236" s="14">
        <f t="shared" si="7"/>
        <v>18.236834848890901</v>
      </c>
      <c r="E236" s="14">
        <f t="shared" si="6"/>
        <v>-3.4368348488909</v>
      </c>
    </row>
    <row r="237" spans="1:5" x14ac:dyDescent="0.25">
      <c r="A237">
        <v>228</v>
      </c>
      <c r="B237" s="3">
        <v>96.7</v>
      </c>
      <c r="C237" s="3">
        <v>25.2</v>
      </c>
      <c r="D237" s="14">
        <f t="shared" si="7"/>
        <v>21.781175708103738</v>
      </c>
      <c r="E237" s="14">
        <f t="shared" si="6"/>
        <v>3.4188242918962608</v>
      </c>
    </row>
    <row r="238" spans="1:5" x14ac:dyDescent="0.25">
      <c r="A238">
        <v>229</v>
      </c>
      <c r="B238" s="3">
        <v>89.4</v>
      </c>
      <c r="C238" s="3">
        <v>14.9</v>
      </c>
      <c r="D238" s="14">
        <f t="shared" si="7"/>
        <v>17.160874230915582</v>
      </c>
      <c r="E238" s="14">
        <f t="shared" si="6"/>
        <v>-2.2608742309155812</v>
      </c>
    </row>
    <row r="239" spans="1:5" x14ac:dyDescent="0.25">
      <c r="A239">
        <v>230</v>
      </c>
      <c r="B239" s="3">
        <v>93</v>
      </c>
      <c r="C239" s="3">
        <v>17</v>
      </c>
      <c r="D239" s="14">
        <f t="shared" si="7"/>
        <v>19.439379068980969</v>
      </c>
      <c r="E239" s="14">
        <f t="shared" si="6"/>
        <v>-2.4393790689809691</v>
      </c>
    </row>
    <row r="240" spans="1:5" x14ac:dyDescent="0.25">
      <c r="A240">
        <v>231</v>
      </c>
      <c r="B240" s="3">
        <v>86.4</v>
      </c>
      <c r="C240" s="3">
        <v>10.6</v>
      </c>
      <c r="D240" s="14">
        <f t="shared" si="7"/>
        <v>15.262120199194428</v>
      </c>
      <c r="E240" s="14">
        <f t="shared" si="6"/>
        <v>-4.6621201991944279</v>
      </c>
    </row>
    <row r="241" spans="1:5" x14ac:dyDescent="0.25">
      <c r="A241">
        <v>232</v>
      </c>
      <c r="B241" s="3">
        <v>96.7</v>
      </c>
      <c r="C241" s="3">
        <v>16.100000000000001</v>
      </c>
      <c r="D241" s="14">
        <f t="shared" si="7"/>
        <v>21.781175708103738</v>
      </c>
      <c r="E241" s="14">
        <f t="shared" si="6"/>
        <v>-5.6811757081037371</v>
      </c>
    </row>
    <row r="242" spans="1:5" x14ac:dyDescent="0.25">
      <c r="A242">
        <v>233</v>
      </c>
      <c r="B242" s="3">
        <v>88.1</v>
      </c>
      <c r="C242" s="3">
        <v>15.4</v>
      </c>
      <c r="D242" s="14">
        <f t="shared" si="7"/>
        <v>16.33808081716974</v>
      </c>
      <c r="E242" s="14">
        <f t="shared" si="6"/>
        <v>-0.93808081716973923</v>
      </c>
    </row>
    <row r="243" spans="1:5" x14ac:dyDescent="0.25">
      <c r="A243">
        <v>234</v>
      </c>
      <c r="B243" s="3">
        <v>94.9</v>
      </c>
      <c r="C243" s="3">
        <v>26.7</v>
      </c>
      <c r="D243" s="14">
        <f t="shared" si="7"/>
        <v>20.641923289071045</v>
      </c>
      <c r="E243" s="14">
        <f t="shared" si="6"/>
        <v>6.0580767109289546</v>
      </c>
    </row>
    <row r="244" spans="1:5" x14ac:dyDescent="0.25">
      <c r="A244">
        <v>235</v>
      </c>
      <c r="B244" s="3">
        <v>93.3</v>
      </c>
      <c r="C244" s="3">
        <v>25.8</v>
      </c>
      <c r="D244" s="14">
        <f t="shared" si="7"/>
        <v>19.629254472153086</v>
      </c>
      <c r="E244" s="14">
        <f t="shared" si="6"/>
        <v>6.1707455278469148</v>
      </c>
    </row>
    <row r="245" spans="1:5" x14ac:dyDescent="0.25">
      <c r="A245">
        <v>236</v>
      </c>
      <c r="B245" s="3">
        <v>95.6</v>
      </c>
      <c r="C245" s="3">
        <v>18.600000000000001</v>
      </c>
      <c r="D245" s="14">
        <f t="shared" si="7"/>
        <v>21.084965896472639</v>
      </c>
      <c r="E245" s="14">
        <f t="shared" si="6"/>
        <v>-2.4849658964726373</v>
      </c>
    </row>
    <row r="246" spans="1:5" x14ac:dyDescent="0.25">
      <c r="A246">
        <v>237</v>
      </c>
      <c r="B246" s="3">
        <v>98.2</v>
      </c>
      <c r="C246" s="3">
        <v>24.8</v>
      </c>
      <c r="D246" s="14">
        <f t="shared" si="7"/>
        <v>22.730552723964315</v>
      </c>
      <c r="E246" s="14">
        <f t="shared" si="6"/>
        <v>2.0694472760356852</v>
      </c>
    </row>
    <row r="247" spans="1:5" x14ac:dyDescent="0.25">
      <c r="A247">
        <v>238</v>
      </c>
      <c r="B247" s="3">
        <v>113.8</v>
      </c>
      <c r="C247" s="3">
        <v>27.3</v>
      </c>
      <c r="D247" s="14">
        <f t="shared" si="7"/>
        <v>32.60407368891434</v>
      </c>
      <c r="E247" s="14">
        <f t="shared" si="6"/>
        <v>-5.3040736889143396</v>
      </c>
    </row>
    <row r="248" spans="1:5" x14ac:dyDescent="0.25">
      <c r="A248">
        <v>239</v>
      </c>
      <c r="B248" s="3">
        <v>82.8</v>
      </c>
      <c r="C248" s="3">
        <v>12.4</v>
      </c>
      <c r="D248" s="14">
        <f t="shared" si="7"/>
        <v>12.983615361129033</v>
      </c>
      <c r="E248" s="14">
        <f t="shared" si="6"/>
        <v>-0.58361536112903245</v>
      </c>
    </row>
    <row r="249" spans="1:5" x14ac:dyDescent="0.25">
      <c r="A249">
        <v>240</v>
      </c>
      <c r="B249" s="3">
        <v>100.5</v>
      </c>
      <c r="C249" s="3">
        <v>29.9</v>
      </c>
      <c r="D249" s="14">
        <f t="shared" si="7"/>
        <v>24.186264148283868</v>
      </c>
      <c r="E249" s="14">
        <f t="shared" si="6"/>
        <v>5.7137358517161303</v>
      </c>
    </row>
    <row r="250" spans="1:5" x14ac:dyDescent="0.25">
      <c r="A250">
        <v>241</v>
      </c>
      <c r="B250" s="3">
        <v>79.7</v>
      </c>
      <c r="C250" s="3">
        <v>17</v>
      </c>
      <c r="D250" s="14">
        <f t="shared" si="7"/>
        <v>11.021569528350504</v>
      </c>
      <c r="E250" s="14">
        <f t="shared" si="6"/>
        <v>5.9784304716494958</v>
      </c>
    </row>
    <row r="251" spans="1:5" x14ac:dyDescent="0.25">
      <c r="A251">
        <v>242</v>
      </c>
      <c r="B251" s="3">
        <v>118</v>
      </c>
      <c r="C251" s="3">
        <v>35</v>
      </c>
      <c r="D251" s="14">
        <f t="shared" si="7"/>
        <v>35.262329333323962</v>
      </c>
      <c r="E251" s="14">
        <f t="shared" si="6"/>
        <v>-0.26232933332396158</v>
      </c>
    </row>
    <row r="252" spans="1:5" x14ac:dyDescent="0.25">
      <c r="A252">
        <v>243</v>
      </c>
      <c r="B252" s="3">
        <v>109</v>
      </c>
      <c r="C252" s="3">
        <v>30.4</v>
      </c>
      <c r="D252" s="14">
        <f t="shared" si="7"/>
        <v>29.566067238160485</v>
      </c>
      <c r="E252" s="14">
        <f t="shared" si="6"/>
        <v>0.83393276183951315</v>
      </c>
    </row>
    <row r="253" spans="1:5" x14ac:dyDescent="0.25">
      <c r="A253">
        <v>244</v>
      </c>
      <c r="B253" s="3">
        <v>113.4</v>
      </c>
      <c r="C253" s="3">
        <v>32.6</v>
      </c>
      <c r="D253" s="14">
        <f t="shared" si="7"/>
        <v>32.350906484684856</v>
      </c>
      <c r="E253" s="14">
        <f t="shared" si="6"/>
        <v>0.24909351531514545</v>
      </c>
    </row>
    <row r="254" spans="1:5" x14ac:dyDescent="0.25">
      <c r="A254">
        <v>245</v>
      </c>
      <c r="B254" s="3">
        <v>106.1</v>
      </c>
      <c r="C254" s="3">
        <v>29</v>
      </c>
      <c r="D254" s="14">
        <f t="shared" si="7"/>
        <v>27.730605007496692</v>
      </c>
      <c r="E254" s="14">
        <f t="shared" si="6"/>
        <v>1.2693949925033081</v>
      </c>
    </row>
    <row r="255" spans="1:5" x14ac:dyDescent="0.25">
      <c r="A255">
        <v>246</v>
      </c>
      <c r="B255" s="3">
        <v>84.3</v>
      </c>
      <c r="C255" s="3">
        <v>15.2</v>
      </c>
      <c r="D255" s="14">
        <f t="shared" si="7"/>
        <v>13.93299237698961</v>
      </c>
      <c r="E255" s="14">
        <f t="shared" si="6"/>
        <v>1.2670076230103895</v>
      </c>
    </row>
    <row r="256" spans="1:5" x14ac:dyDescent="0.25">
      <c r="A256">
        <v>247</v>
      </c>
      <c r="B256" s="3">
        <v>107.6</v>
      </c>
      <c r="C256" s="3">
        <v>30.2</v>
      </c>
      <c r="D256" s="14">
        <f t="shared" si="7"/>
        <v>28.679982023357269</v>
      </c>
      <c r="E256" s="14">
        <f t="shared" si="6"/>
        <v>1.5200179766427304</v>
      </c>
    </row>
    <row r="257" spans="1:5" x14ac:dyDescent="0.25">
      <c r="A257">
        <v>248</v>
      </c>
      <c r="B257" s="3">
        <v>83.6</v>
      </c>
      <c r="C257" s="3">
        <v>11</v>
      </c>
      <c r="D257" s="14">
        <f t="shared" si="7"/>
        <v>13.489949769588002</v>
      </c>
      <c r="E257" s="14">
        <f t="shared" si="6"/>
        <v>-2.4899497695880015</v>
      </c>
    </row>
    <row r="258" spans="1:5" x14ac:dyDescent="0.25">
      <c r="A258">
        <v>249</v>
      </c>
      <c r="B258" s="3">
        <v>105</v>
      </c>
      <c r="C258" s="3">
        <v>33.6</v>
      </c>
      <c r="D258" s="14">
        <f t="shared" si="7"/>
        <v>27.034395195865599</v>
      </c>
      <c r="E258" s="14">
        <f t="shared" si="6"/>
        <v>6.5656048041344022</v>
      </c>
    </row>
    <row r="259" spans="1:5" x14ac:dyDescent="0.25">
      <c r="A259">
        <v>250</v>
      </c>
      <c r="B259" s="3">
        <v>111.5</v>
      </c>
      <c r="C259" s="3">
        <v>29.3</v>
      </c>
      <c r="D259" s="14">
        <f t="shared" si="7"/>
        <v>31.14836226459478</v>
      </c>
      <c r="E259" s="14">
        <f t="shared" si="6"/>
        <v>-1.8483622645947797</v>
      </c>
    </row>
    <row r="260" spans="1:5" x14ac:dyDescent="0.25">
      <c r="A260">
        <v>251</v>
      </c>
      <c r="B260" s="3">
        <v>101.3</v>
      </c>
      <c r="C260" s="3">
        <v>26</v>
      </c>
      <c r="D260" s="14">
        <f t="shared" si="7"/>
        <v>24.692598556742837</v>
      </c>
      <c r="E260" s="14">
        <f t="shared" si="6"/>
        <v>1.307401443257163</v>
      </c>
    </row>
    <row r="261" spans="1:5" x14ac:dyDescent="0.25">
      <c r="A261">
        <v>252</v>
      </c>
      <c r="B261" s="3">
        <v>108.5</v>
      </c>
      <c r="C261" s="3">
        <v>31.9</v>
      </c>
      <c r="D261" s="14">
        <f t="shared" si="7"/>
        <v>29.249608232873626</v>
      </c>
      <c r="E261" s="14">
        <f t="shared" si="6"/>
        <v>2.6503917671263721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1"/>
  <sheetViews>
    <sheetView workbookViewId="0">
      <selection activeCell="D9" sqref="D9:D261"/>
    </sheetView>
  </sheetViews>
  <sheetFormatPr defaultRowHeight="15" x14ac:dyDescent="0.25"/>
  <cols>
    <col min="2" max="3" width="10.140625" customWidth="1"/>
    <col min="4" max="4" width="10.140625" style="1" customWidth="1"/>
    <col min="5" max="5" width="12.140625" customWidth="1"/>
    <col min="6" max="6" width="11" customWidth="1"/>
    <col min="7" max="7" width="11.42578125" customWidth="1"/>
    <col min="17" max="17" width="11.42578125" customWidth="1"/>
  </cols>
  <sheetData>
    <row r="1" spans="1:21" x14ac:dyDescent="0.25">
      <c r="A1" t="s">
        <v>16</v>
      </c>
      <c r="F1" s="6"/>
    </row>
    <row r="2" spans="1:21" x14ac:dyDescent="0.25">
      <c r="A2" s="1" t="s">
        <v>33</v>
      </c>
    </row>
    <row r="3" spans="1:21" x14ac:dyDescent="0.25">
      <c r="A3" s="1" t="s">
        <v>34</v>
      </c>
    </row>
    <row r="4" spans="1:21" x14ac:dyDescent="0.25">
      <c r="A4" s="21" t="s">
        <v>66</v>
      </c>
    </row>
    <row r="5" spans="1:21" x14ac:dyDescent="0.25">
      <c r="A5" s="21" t="s">
        <v>67</v>
      </c>
      <c r="E5" s="7"/>
      <c r="F5" s="8"/>
      <c r="P5" s="5" t="s">
        <v>36</v>
      </c>
      <c r="S5" s="9" t="s">
        <v>37</v>
      </c>
      <c r="T5" s="10"/>
    </row>
    <row r="6" spans="1:21" x14ac:dyDescent="0.25">
      <c r="B6" s="11"/>
      <c r="C6" s="8" t="s">
        <v>35</v>
      </c>
      <c r="D6" s="1">
        <f>COUNT(D10:D261)</f>
        <v>252</v>
      </c>
      <c r="E6" s="7"/>
      <c r="F6" s="8"/>
      <c r="P6">
        <f t="array" ref="P6:R10">LINEST(D10:D261,B10:C261,TRUE,TRUE)</f>
        <v>-0.59999228714209596</v>
      </c>
      <c r="Q6">
        <v>0.66047254027374191</v>
      </c>
      <c r="R6">
        <v>0.21164988429089249</v>
      </c>
      <c r="S6" s="10" t="s">
        <v>54</v>
      </c>
      <c r="T6" s="10" t="s">
        <v>39</v>
      </c>
      <c r="U6" s="10" t="s">
        <v>40</v>
      </c>
    </row>
    <row r="7" spans="1:21" x14ac:dyDescent="0.25">
      <c r="A7" s="8" t="s">
        <v>41</v>
      </c>
      <c r="B7">
        <f>AVERAGE(B10:B261)</f>
        <v>92.555952380952348</v>
      </c>
      <c r="C7">
        <f>AVERAGE(C10:C261)</f>
        <v>70.307539682539684</v>
      </c>
      <c r="D7">
        <f>AVERAGE(D10:D261)</f>
        <v>19.158333333333328</v>
      </c>
      <c r="E7" s="7"/>
      <c r="F7" s="8"/>
      <c r="P7">
        <v>0.11428416142984654</v>
      </c>
      <c r="Q7">
        <v>2.7657597267354513E-2</v>
      </c>
      <c r="R7">
        <v>7.9620168983359338</v>
      </c>
      <c r="S7" s="10" t="s">
        <v>55</v>
      </c>
      <c r="T7" s="10" t="s">
        <v>42</v>
      </c>
      <c r="U7" s="10" t="s">
        <v>43</v>
      </c>
    </row>
    <row r="8" spans="1:21" x14ac:dyDescent="0.25">
      <c r="A8" s="8" t="s">
        <v>44</v>
      </c>
      <c r="B8">
        <f>_xlfn.STDEV.S(B10:B261)</f>
        <v>10.7830768013821</v>
      </c>
      <c r="C8">
        <f>_xlfn.STDEV.S(C10:C261)</f>
        <v>2.6095829180900054</v>
      </c>
      <c r="D8">
        <f>_xlfn.STDEV.S(D10:D261)</f>
        <v>8.3839470256606319</v>
      </c>
      <c r="F8" s="12"/>
      <c r="P8">
        <v>0.69626938628218749</v>
      </c>
      <c r="Q8">
        <v>4.639060074792944</v>
      </c>
      <c r="R8" t="e">
        <v>#N/A</v>
      </c>
      <c r="S8" s="10" t="s">
        <v>45</v>
      </c>
      <c r="T8" s="10" t="s">
        <v>46</v>
      </c>
    </row>
    <row r="9" spans="1:21" ht="15.75" customHeight="1" x14ac:dyDescent="0.25">
      <c r="A9" s="12" t="s">
        <v>47</v>
      </c>
      <c r="B9" s="4" t="s">
        <v>7</v>
      </c>
      <c r="C9" s="4" t="s">
        <v>4</v>
      </c>
      <c r="D9" s="4" t="s">
        <v>1</v>
      </c>
      <c r="E9" s="13" t="s">
        <v>48</v>
      </c>
      <c r="F9" s="13" t="s">
        <v>49</v>
      </c>
      <c r="G9" s="13"/>
      <c r="P9">
        <v>285.40270449217678</v>
      </c>
      <c r="Q9">
        <v>249</v>
      </c>
      <c r="R9" t="e">
        <v>#N/A</v>
      </c>
      <c r="S9" s="10" t="s">
        <v>50</v>
      </c>
      <c r="T9" s="10" t="s">
        <v>51</v>
      </c>
    </row>
    <row r="10" spans="1:21" x14ac:dyDescent="0.25">
      <c r="A10">
        <v>1</v>
      </c>
      <c r="B10" s="3">
        <v>85.2</v>
      </c>
      <c r="C10" s="3">
        <v>67.75</v>
      </c>
      <c r="D10" s="3">
        <v>12.3</v>
      </c>
      <c r="E10" s="14">
        <f>$R$6+$Q$6*B10+$P$6*C10</f>
        <v>15.834432861736701</v>
      </c>
      <c r="F10" s="14">
        <f t="shared" ref="F10:F73" si="0">(D10-E10)</f>
        <v>-3.5344328617367005</v>
      </c>
      <c r="P10">
        <v>12284.233783993059</v>
      </c>
      <c r="Q10">
        <v>5358.6987160069402</v>
      </c>
      <c r="R10" t="e">
        <v>#N/A</v>
      </c>
      <c r="S10" s="10" t="s">
        <v>52</v>
      </c>
      <c r="T10" s="10" t="s">
        <v>53</v>
      </c>
    </row>
    <row r="11" spans="1:21" x14ac:dyDescent="0.25">
      <c r="A11">
        <v>2</v>
      </c>
      <c r="B11" s="3">
        <v>83</v>
      </c>
      <c r="C11" s="3">
        <v>72.25</v>
      </c>
      <c r="D11" s="3">
        <v>6.1</v>
      </c>
      <c r="E11" s="14">
        <f t="shared" ref="E11:E74" si="1">$R$6+$Q$6*B11+$P$6*C11</f>
        <v>11.681427980995032</v>
      </c>
      <c r="F11" s="14">
        <f t="shared" si="0"/>
        <v>-5.5814279809950325</v>
      </c>
      <c r="P11" s="15" t="s">
        <v>35</v>
      </c>
      <c r="Q11" s="16">
        <f>COUNT(A10:A1000)</f>
        <v>252</v>
      </c>
      <c r="R11" s="16"/>
      <c r="S11" s="16"/>
    </row>
    <row r="12" spans="1:21" x14ac:dyDescent="0.25">
      <c r="A12">
        <v>3</v>
      </c>
      <c r="B12" s="3">
        <v>87.9</v>
      </c>
      <c r="C12" s="3">
        <v>66.25</v>
      </c>
      <c r="D12" s="3">
        <v>25.3</v>
      </c>
      <c r="E12" s="14">
        <f t="shared" si="1"/>
        <v>18.517697151188948</v>
      </c>
      <c r="F12" s="14">
        <f t="shared" si="0"/>
        <v>6.7823028488110531</v>
      </c>
      <c r="P12" s="15" t="s">
        <v>58</v>
      </c>
      <c r="Q12" s="16">
        <f>Q11-Q9</f>
        <v>3</v>
      </c>
      <c r="R12" s="17" t="s">
        <v>59</v>
      </c>
      <c r="S12" s="1">
        <f>Q11*LN(Q10/Q11) + 2*Q12</f>
        <v>776.37593477392147</v>
      </c>
    </row>
    <row r="13" spans="1:21" x14ac:dyDescent="0.25">
      <c r="A13">
        <v>4</v>
      </c>
      <c r="B13" s="3">
        <v>86.4</v>
      </c>
      <c r="C13" s="3">
        <v>72.25</v>
      </c>
      <c r="D13" s="3">
        <v>10.4</v>
      </c>
      <c r="E13" s="14">
        <f t="shared" si="1"/>
        <v>13.927034617925763</v>
      </c>
      <c r="F13" s="14">
        <f t="shared" si="0"/>
        <v>-3.5270346179257626</v>
      </c>
      <c r="P13" s="18" t="s">
        <v>60</v>
      </c>
      <c r="Q13" s="19">
        <f>P8-(Q12-1)/Q9*(1-P8)</f>
        <v>0.69382978295915287</v>
      </c>
      <c r="R13" s="17" t="s">
        <v>61</v>
      </c>
      <c r="S13" s="1">
        <f>Q11*LN(Q10/Q11) + Q12*LN(Q11)</f>
        <v>786.96422203645579</v>
      </c>
    </row>
    <row r="14" spans="1:21" x14ac:dyDescent="0.25">
      <c r="A14">
        <v>5</v>
      </c>
      <c r="B14" s="3">
        <v>100</v>
      </c>
      <c r="C14" s="3">
        <v>71.25</v>
      </c>
      <c r="D14" s="3">
        <v>28.7</v>
      </c>
      <c r="E14" s="14">
        <f t="shared" si="1"/>
        <v>23.509453452790751</v>
      </c>
      <c r="F14" s="14">
        <f t="shared" si="0"/>
        <v>5.190546547209248</v>
      </c>
    </row>
    <row r="15" spans="1:21" x14ac:dyDescent="0.25">
      <c r="A15">
        <v>6</v>
      </c>
      <c r="B15" s="3">
        <v>94.4</v>
      </c>
      <c r="C15" s="3">
        <v>74.75</v>
      </c>
      <c r="D15" s="3">
        <v>20.9</v>
      </c>
      <c r="E15" s="14">
        <f t="shared" si="1"/>
        <v>17.710834222260459</v>
      </c>
      <c r="F15" s="14">
        <f t="shared" si="0"/>
        <v>3.1891657777395395</v>
      </c>
    </row>
    <row r="16" spans="1:21" x14ac:dyDescent="0.25">
      <c r="A16">
        <v>7</v>
      </c>
      <c r="B16" s="3">
        <v>90.7</v>
      </c>
      <c r="C16" s="3">
        <v>69.75</v>
      </c>
      <c r="D16" s="3">
        <v>19.2</v>
      </c>
      <c r="E16" s="14">
        <f t="shared" si="1"/>
        <v>18.267047258958094</v>
      </c>
      <c r="F16" s="14">
        <f t="shared" si="0"/>
        <v>0.9329527410419054</v>
      </c>
    </row>
    <row r="17" spans="1:6" x14ac:dyDescent="0.25">
      <c r="A17">
        <v>8</v>
      </c>
      <c r="B17" s="3">
        <v>88.5</v>
      </c>
      <c r="C17" s="3">
        <v>72.5</v>
      </c>
      <c r="D17" s="3">
        <v>12.4</v>
      </c>
      <c r="E17" s="14">
        <f t="shared" si="1"/>
        <v>15.164028880715101</v>
      </c>
      <c r="F17" s="14">
        <f t="shared" si="0"/>
        <v>-2.7640288807151006</v>
      </c>
    </row>
    <row r="18" spans="1:6" x14ac:dyDescent="0.25">
      <c r="A18">
        <v>9</v>
      </c>
      <c r="B18" s="3">
        <v>82.5</v>
      </c>
      <c r="C18" s="3">
        <v>74</v>
      </c>
      <c r="D18" s="3">
        <v>4.0999999999999996</v>
      </c>
      <c r="E18" s="14">
        <f t="shared" si="1"/>
        <v>10.301205208359505</v>
      </c>
      <c r="F18" s="14">
        <f t="shared" si="0"/>
        <v>-6.2012052083595055</v>
      </c>
    </row>
    <row r="19" spans="1:6" x14ac:dyDescent="0.25">
      <c r="A19">
        <v>10</v>
      </c>
      <c r="B19" s="3">
        <v>88.6</v>
      </c>
      <c r="C19" s="3">
        <v>73.5</v>
      </c>
      <c r="D19" s="3">
        <v>11.7</v>
      </c>
      <c r="E19" s="14">
        <f t="shared" si="1"/>
        <v>14.630083847600368</v>
      </c>
      <c r="F19" s="14">
        <f t="shared" si="0"/>
        <v>-2.9300838476003683</v>
      </c>
    </row>
    <row r="20" spans="1:6" x14ac:dyDescent="0.25">
      <c r="A20">
        <v>11</v>
      </c>
      <c r="B20" s="3">
        <v>83.6</v>
      </c>
      <c r="C20" s="3">
        <v>74.5</v>
      </c>
      <c r="D20" s="3">
        <v>7.1</v>
      </c>
      <c r="E20" s="14">
        <f t="shared" si="1"/>
        <v>10.727728859089567</v>
      </c>
      <c r="F20" s="14">
        <f t="shared" si="0"/>
        <v>-3.6277288590895669</v>
      </c>
    </row>
    <row r="21" spans="1:6" x14ac:dyDescent="0.25">
      <c r="A21">
        <v>12</v>
      </c>
      <c r="B21" s="3">
        <v>90.9</v>
      </c>
      <c r="C21" s="3">
        <v>76</v>
      </c>
      <c r="D21" s="3">
        <v>7.8</v>
      </c>
      <c r="E21" s="14">
        <f t="shared" si="1"/>
        <v>14.649189972374742</v>
      </c>
      <c r="F21" s="14">
        <f t="shared" si="0"/>
        <v>-6.8491899723747425</v>
      </c>
    </row>
    <row r="22" spans="1:6" x14ac:dyDescent="0.25">
      <c r="A22">
        <v>13</v>
      </c>
      <c r="B22" s="3">
        <v>91.6</v>
      </c>
      <c r="C22" s="3">
        <v>69.5</v>
      </c>
      <c r="D22" s="3">
        <v>20.8</v>
      </c>
      <c r="E22" s="14">
        <f t="shared" si="1"/>
        <v>19.011470616989982</v>
      </c>
      <c r="F22" s="14">
        <f t="shared" si="0"/>
        <v>1.7885293830100188</v>
      </c>
    </row>
    <row r="23" spans="1:6" x14ac:dyDescent="0.25">
      <c r="A23">
        <v>14</v>
      </c>
      <c r="B23" s="3">
        <v>101.8</v>
      </c>
      <c r="C23" s="3">
        <v>71.25</v>
      </c>
      <c r="D23" s="3">
        <v>21.2</v>
      </c>
      <c r="E23" s="14">
        <f t="shared" si="1"/>
        <v>24.698304025283477</v>
      </c>
      <c r="F23" s="14">
        <f t="shared" si="0"/>
        <v>-3.4983040252834776</v>
      </c>
    </row>
    <row r="24" spans="1:6" x14ac:dyDescent="0.25">
      <c r="A24">
        <v>15</v>
      </c>
      <c r="B24" s="3">
        <v>96.4</v>
      </c>
      <c r="C24" s="3">
        <v>69.5</v>
      </c>
      <c r="D24" s="3">
        <v>22.1</v>
      </c>
      <c r="E24" s="14">
        <f t="shared" si="1"/>
        <v>22.181738810303948</v>
      </c>
      <c r="F24" s="14">
        <f t="shared" si="0"/>
        <v>-8.1738810303946252E-2</v>
      </c>
    </row>
    <row r="25" spans="1:6" x14ac:dyDescent="0.25">
      <c r="A25">
        <v>16</v>
      </c>
      <c r="B25" s="3">
        <v>92.8</v>
      </c>
      <c r="C25" s="3">
        <v>66</v>
      </c>
      <c r="D25" s="3">
        <v>20.9</v>
      </c>
      <c r="E25" s="14">
        <f t="shared" si="1"/>
        <v>21.904010670315806</v>
      </c>
      <c r="F25" s="14">
        <f t="shared" si="0"/>
        <v>-1.0040106703158074</v>
      </c>
    </row>
    <row r="26" spans="1:6" x14ac:dyDescent="0.25">
      <c r="A26">
        <v>17</v>
      </c>
      <c r="B26" s="3">
        <v>96.4</v>
      </c>
      <c r="C26" s="3">
        <v>71</v>
      </c>
      <c r="D26" s="3">
        <v>29</v>
      </c>
      <c r="E26" s="14">
        <f t="shared" si="1"/>
        <v>21.281750379590804</v>
      </c>
      <c r="F26" s="14">
        <f t="shared" si="0"/>
        <v>7.7182496204091962</v>
      </c>
    </row>
    <row r="27" spans="1:6" x14ac:dyDescent="0.25">
      <c r="A27">
        <v>18</v>
      </c>
      <c r="B27" s="3">
        <v>97.5</v>
      </c>
      <c r="C27" s="3">
        <v>71</v>
      </c>
      <c r="D27" s="3">
        <v>22.9</v>
      </c>
      <c r="E27" s="14">
        <f t="shared" si="1"/>
        <v>22.008270173891923</v>
      </c>
      <c r="F27" s="14">
        <f t="shared" si="0"/>
        <v>0.89172982610807594</v>
      </c>
    </row>
    <row r="28" spans="1:6" x14ac:dyDescent="0.25">
      <c r="A28">
        <v>19</v>
      </c>
      <c r="B28" s="3">
        <v>89.6</v>
      </c>
      <c r="C28" s="3">
        <v>67.75</v>
      </c>
      <c r="D28" s="3">
        <v>16</v>
      </c>
      <c r="E28" s="14">
        <f t="shared" si="1"/>
        <v>18.740512038941162</v>
      </c>
      <c r="F28" s="14">
        <f t="shared" si="0"/>
        <v>-2.7405120389411621</v>
      </c>
    </row>
    <row r="29" spans="1:6" x14ac:dyDescent="0.25">
      <c r="A29">
        <v>20</v>
      </c>
      <c r="B29" s="3">
        <v>100.5</v>
      </c>
      <c r="C29" s="3">
        <v>73.5</v>
      </c>
      <c r="D29" s="3">
        <v>16.5</v>
      </c>
      <c r="E29" s="14">
        <f t="shared" si="1"/>
        <v>22.489707076857897</v>
      </c>
      <c r="F29" s="14">
        <f t="shared" si="0"/>
        <v>-5.9897070768578971</v>
      </c>
    </row>
    <row r="30" spans="1:6" x14ac:dyDescent="0.25">
      <c r="A30">
        <v>21</v>
      </c>
      <c r="B30" s="3">
        <v>95.9</v>
      </c>
      <c r="C30" s="3">
        <v>68</v>
      </c>
      <c r="D30" s="3">
        <v>19.100000000000001</v>
      </c>
      <c r="E30" s="14">
        <f t="shared" si="1"/>
        <v>22.751490970880226</v>
      </c>
      <c r="F30" s="14">
        <f t="shared" si="0"/>
        <v>-3.651490970880225</v>
      </c>
    </row>
    <row r="31" spans="1:6" x14ac:dyDescent="0.25">
      <c r="A31">
        <v>22</v>
      </c>
      <c r="B31" s="3">
        <v>98.8</v>
      </c>
      <c r="C31" s="3">
        <v>69.75</v>
      </c>
      <c r="D31" s="3">
        <v>15.2</v>
      </c>
      <c r="E31" s="14">
        <f t="shared" si="1"/>
        <v>23.616874835175402</v>
      </c>
      <c r="F31" s="14">
        <f t="shared" si="0"/>
        <v>-8.4168748351754026</v>
      </c>
    </row>
    <row r="32" spans="1:6" x14ac:dyDescent="0.25">
      <c r="A32">
        <v>23</v>
      </c>
      <c r="B32" s="3">
        <v>76.400000000000006</v>
      </c>
      <c r="C32" s="3">
        <v>68.25</v>
      </c>
      <c r="D32" s="3">
        <v>15.6</v>
      </c>
      <c r="E32" s="14">
        <f t="shared" si="1"/>
        <v>9.7222783637567289</v>
      </c>
      <c r="F32" s="14">
        <f t="shared" si="0"/>
        <v>5.8777216362432707</v>
      </c>
    </row>
    <row r="33" spans="1:6" x14ac:dyDescent="0.25">
      <c r="A33">
        <v>24</v>
      </c>
      <c r="B33" s="3">
        <v>80</v>
      </c>
      <c r="C33" s="3">
        <v>70</v>
      </c>
      <c r="D33" s="3">
        <v>17.7</v>
      </c>
      <c r="E33" s="14">
        <f t="shared" si="1"/>
        <v>11.049993006243525</v>
      </c>
      <c r="F33" s="14">
        <f t="shared" si="0"/>
        <v>6.6500069937564739</v>
      </c>
    </row>
    <row r="34" spans="1:6" x14ac:dyDescent="0.25">
      <c r="A34">
        <v>25</v>
      </c>
      <c r="B34" s="3">
        <v>76.3</v>
      </c>
      <c r="C34" s="3">
        <v>67.75</v>
      </c>
      <c r="D34" s="3">
        <v>14</v>
      </c>
      <c r="E34" s="14">
        <f t="shared" si="1"/>
        <v>9.9562272533003977</v>
      </c>
      <c r="F34" s="14">
        <f t="shared" si="0"/>
        <v>4.0437727466996023</v>
      </c>
    </row>
    <row r="35" spans="1:6" x14ac:dyDescent="0.25">
      <c r="A35">
        <v>26</v>
      </c>
      <c r="B35" s="3">
        <v>79.7</v>
      </c>
      <c r="C35" s="3">
        <v>71.5</v>
      </c>
      <c r="D35" s="3">
        <v>3.7</v>
      </c>
      <c r="E35" s="14">
        <f t="shared" si="1"/>
        <v>9.9518628134482654</v>
      </c>
      <c r="F35" s="14">
        <f t="shared" si="0"/>
        <v>-6.2518628134482652</v>
      </c>
    </row>
    <row r="36" spans="1:6" x14ac:dyDescent="0.25">
      <c r="A36">
        <v>27</v>
      </c>
      <c r="B36" s="3">
        <v>74.599999999999994</v>
      </c>
      <c r="C36" s="3">
        <v>67.5</v>
      </c>
      <c r="D36" s="3">
        <v>7.9</v>
      </c>
      <c r="E36" s="14">
        <f t="shared" si="1"/>
        <v>8.9834220066205575</v>
      </c>
      <c r="F36" s="14">
        <f t="shared" si="0"/>
        <v>-1.0834220066205571</v>
      </c>
    </row>
    <row r="37" spans="1:6" x14ac:dyDescent="0.25">
      <c r="A37">
        <v>28</v>
      </c>
      <c r="B37" s="3">
        <v>88.7</v>
      </c>
      <c r="C37" s="3">
        <v>67.5</v>
      </c>
      <c r="D37" s="3">
        <v>22.9</v>
      </c>
      <c r="E37" s="14">
        <f t="shared" si="1"/>
        <v>18.296084824480324</v>
      </c>
      <c r="F37" s="14">
        <f t="shared" si="0"/>
        <v>4.6039151755196741</v>
      </c>
    </row>
    <row r="38" spans="1:6" x14ac:dyDescent="0.25">
      <c r="A38">
        <v>29</v>
      </c>
      <c r="B38" s="3">
        <v>73.900000000000006</v>
      </c>
      <c r="C38" s="3">
        <v>64.75</v>
      </c>
      <c r="D38" s="3">
        <v>3.7</v>
      </c>
      <c r="E38" s="14">
        <f t="shared" si="1"/>
        <v>10.171070018069706</v>
      </c>
      <c r="F38" s="14">
        <f t="shared" si="0"/>
        <v>-6.4710700180697058</v>
      </c>
    </row>
    <row r="39" spans="1:6" x14ac:dyDescent="0.25">
      <c r="A39">
        <v>30</v>
      </c>
      <c r="B39" s="3">
        <v>83.5</v>
      </c>
      <c r="C39" s="3">
        <v>69</v>
      </c>
      <c r="D39" s="3">
        <v>8.8000000000000007</v>
      </c>
      <c r="E39" s="14">
        <f t="shared" si="1"/>
        <v>13.961639184343717</v>
      </c>
      <c r="F39" s="14">
        <f t="shared" si="0"/>
        <v>-5.1616391843437164</v>
      </c>
    </row>
    <row r="40" spans="1:6" x14ac:dyDescent="0.25">
      <c r="A40">
        <v>31</v>
      </c>
      <c r="B40" s="3">
        <v>88.7</v>
      </c>
      <c r="C40" s="3">
        <v>73.75</v>
      </c>
      <c r="D40" s="3">
        <v>11.9</v>
      </c>
      <c r="E40" s="14">
        <f t="shared" si="1"/>
        <v>14.546133029842224</v>
      </c>
      <c r="F40" s="14">
        <f t="shared" si="0"/>
        <v>-2.6461330298422236</v>
      </c>
    </row>
    <row r="41" spans="1:6" x14ac:dyDescent="0.25">
      <c r="A41">
        <v>32</v>
      </c>
      <c r="B41" s="3">
        <v>84.5</v>
      </c>
      <c r="C41" s="3">
        <v>71.25</v>
      </c>
      <c r="D41" s="3">
        <v>5.7</v>
      </c>
      <c r="E41" s="14">
        <f t="shared" si="1"/>
        <v>13.272129078547749</v>
      </c>
      <c r="F41" s="14">
        <f t="shared" si="0"/>
        <v>-7.5721290785477491</v>
      </c>
    </row>
    <row r="42" spans="1:6" x14ac:dyDescent="0.25">
      <c r="A42">
        <v>33</v>
      </c>
      <c r="B42" s="3">
        <v>79.099999999999994</v>
      </c>
      <c r="C42" s="3">
        <v>71.25</v>
      </c>
      <c r="D42" s="3">
        <v>11.8</v>
      </c>
      <c r="E42" s="14">
        <f t="shared" si="1"/>
        <v>9.7055773610695368</v>
      </c>
      <c r="F42" s="14">
        <f t="shared" si="0"/>
        <v>2.0944226389304639</v>
      </c>
    </row>
    <row r="43" spans="1:6" x14ac:dyDescent="0.25">
      <c r="A43">
        <v>34</v>
      </c>
      <c r="B43" s="3">
        <v>100.5</v>
      </c>
      <c r="C43" s="3">
        <v>71</v>
      </c>
      <c r="D43" s="3">
        <v>21.3</v>
      </c>
      <c r="E43" s="14">
        <f t="shared" si="1"/>
        <v>23.989687794713141</v>
      </c>
      <c r="F43" s="14">
        <f t="shared" si="0"/>
        <v>-2.6896877947131408</v>
      </c>
    </row>
    <row r="44" spans="1:6" x14ac:dyDescent="0.25">
      <c r="A44">
        <v>35</v>
      </c>
      <c r="B44" s="3">
        <v>115.6</v>
      </c>
      <c r="C44" s="3">
        <v>73.5</v>
      </c>
      <c r="D44" s="3">
        <v>32.299999999999997</v>
      </c>
      <c r="E44" s="14">
        <f t="shared" si="1"/>
        <v>32.462842434991401</v>
      </c>
      <c r="F44" s="14">
        <f t="shared" si="0"/>
        <v>-0.16284243499140416</v>
      </c>
    </row>
    <row r="45" spans="1:6" x14ac:dyDescent="0.25">
      <c r="A45">
        <v>36</v>
      </c>
      <c r="B45" s="3">
        <v>113.1</v>
      </c>
      <c r="C45" s="3">
        <v>65</v>
      </c>
      <c r="D45" s="3">
        <v>40.1</v>
      </c>
      <c r="E45" s="14">
        <f t="shared" si="1"/>
        <v>35.911595525014867</v>
      </c>
      <c r="F45" s="14">
        <f t="shared" si="0"/>
        <v>4.1884044749851341</v>
      </c>
    </row>
    <row r="46" spans="1:6" x14ac:dyDescent="0.25">
      <c r="A46">
        <v>37</v>
      </c>
      <c r="B46" s="3">
        <v>100.9</v>
      </c>
      <c r="C46" s="3">
        <v>70</v>
      </c>
      <c r="D46" s="3">
        <v>24.2</v>
      </c>
      <c r="E46" s="14">
        <f t="shared" si="1"/>
        <v>24.853869097964733</v>
      </c>
      <c r="F46" s="14">
        <f t="shared" si="0"/>
        <v>-0.65386909796473347</v>
      </c>
    </row>
    <row r="47" spans="1:6" x14ac:dyDescent="0.25">
      <c r="A47">
        <v>38</v>
      </c>
      <c r="B47" s="3">
        <v>98.8</v>
      </c>
      <c r="C47" s="3">
        <v>68.25</v>
      </c>
      <c r="D47" s="3">
        <v>28.4</v>
      </c>
      <c r="E47" s="14">
        <f t="shared" si="1"/>
        <v>24.516863265888546</v>
      </c>
      <c r="F47" s="14">
        <f t="shared" si="0"/>
        <v>3.8831367341114529</v>
      </c>
    </row>
    <row r="48" spans="1:6" x14ac:dyDescent="0.25">
      <c r="A48">
        <v>39</v>
      </c>
      <c r="B48" s="3">
        <v>148.1</v>
      </c>
      <c r="C48" s="3">
        <v>72.25</v>
      </c>
      <c r="D48" s="3">
        <v>35.200000000000003</v>
      </c>
      <c r="E48" s="14">
        <f t="shared" si="1"/>
        <v>54.678190352815633</v>
      </c>
      <c r="F48" s="14">
        <f t="shared" si="0"/>
        <v>-19.478190352815631</v>
      </c>
    </row>
    <row r="49" spans="1:6" x14ac:dyDescent="0.25">
      <c r="A49">
        <v>40</v>
      </c>
      <c r="B49" s="3">
        <v>108.1</v>
      </c>
      <c r="C49" s="3">
        <v>67</v>
      </c>
      <c r="D49" s="3">
        <v>32.6</v>
      </c>
      <c r="E49" s="14">
        <f t="shared" si="1"/>
        <v>31.409248249361966</v>
      </c>
      <c r="F49" s="14">
        <f t="shared" si="0"/>
        <v>1.1907517506380358</v>
      </c>
    </row>
    <row r="50" spans="1:6" x14ac:dyDescent="0.25">
      <c r="A50">
        <v>41</v>
      </c>
      <c r="B50" s="3">
        <v>126.2</v>
      </c>
      <c r="C50" s="3">
        <v>68.75</v>
      </c>
      <c r="D50" s="3">
        <v>34.5</v>
      </c>
      <c r="E50" s="14">
        <f t="shared" si="1"/>
        <v>42.31381472581802</v>
      </c>
      <c r="F50" s="14">
        <f t="shared" si="0"/>
        <v>-7.8138147258180197</v>
      </c>
    </row>
    <row r="51" spans="1:6" x14ac:dyDescent="0.25">
      <c r="A51">
        <v>42</v>
      </c>
      <c r="B51" s="3">
        <v>104.3</v>
      </c>
      <c r="C51" s="3">
        <v>69.5</v>
      </c>
      <c r="D51" s="3">
        <v>32.9</v>
      </c>
      <c r="E51" s="14">
        <f t="shared" si="1"/>
        <v>27.3994718784665</v>
      </c>
      <c r="F51" s="14">
        <f t="shared" si="0"/>
        <v>5.5005281215334989</v>
      </c>
    </row>
    <row r="52" spans="1:6" x14ac:dyDescent="0.25">
      <c r="A52">
        <v>43</v>
      </c>
      <c r="B52" s="3">
        <v>111.2</v>
      </c>
      <c r="C52" s="3">
        <v>70</v>
      </c>
      <c r="D52" s="3">
        <v>31.6</v>
      </c>
      <c r="E52" s="14">
        <f t="shared" si="1"/>
        <v>31.656736262784278</v>
      </c>
      <c r="F52" s="14">
        <f t="shared" si="0"/>
        <v>-5.6736262784276903E-2</v>
      </c>
    </row>
    <row r="53" spans="1:6" x14ac:dyDescent="0.25">
      <c r="A53">
        <v>44</v>
      </c>
      <c r="B53" s="3">
        <v>104.3</v>
      </c>
      <c r="C53" s="3">
        <v>71.5</v>
      </c>
      <c r="D53" s="3">
        <v>32</v>
      </c>
      <c r="E53" s="14">
        <f t="shared" si="1"/>
        <v>26.199487304182306</v>
      </c>
      <c r="F53" s="14">
        <f t="shared" si="0"/>
        <v>5.8005126958176945</v>
      </c>
    </row>
    <row r="54" spans="1:6" x14ac:dyDescent="0.25">
      <c r="A54">
        <v>45</v>
      </c>
      <c r="B54" s="3">
        <v>76</v>
      </c>
      <c r="C54" s="3">
        <v>68</v>
      </c>
      <c r="D54" s="3">
        <v>7.7</v>
      </c>
      <c r="E54" s="14">
        <f t="shared" si="1"/>
        <v>9.6080874194327563</v>
      </c>
      <c r="F54" s="14">
        <f t="shared" si="0"/>
        <v>-1.9080874194327562</v>
      </c>
    </row>
    <row r="55" spans="1:6" x14ac:dyDescent="0.25">
      <c r="A55">
        <v>46</v>
      </c>
      <c r="B55" s="3">
        <v>81.5</v>
      </c>
      <c r="C55" s="3">
        <v>73.25</v>
      </c>
      <c r="D55" s="3">
        <v>13.9</v>
      </c>
      <c r="E55" s="14">
        <f t="shared" si="1"/>
        <v>10.090726883442329</v>
      </c>
      <c r="F55" s="14">
        <f t="shared" si="0"/>
        <v>3.8092731165576712</v>
      </c>
    </row>
    <row r="56" spans="1:6" x14ac:dyDescent="0.25">
      <c r="A56">
        <v>47</v>
      </c>
      <c r="B56" s="3">
        <v>73.7</v>
      </c>
      <c r="C56" s="3">
        <v>67.5</v>
      </c>
      <c r="D56" s="3">
        <v>10.8</v>
      </c>
      <c r="E56" s="14">
        <f t="shared" si="1"/>
        <v>8.3889967203741946</v>
      </c>
      <c r="F56" s="14">
        <f t="shared" si="0"/>
        <v>2.4110032796258061</v>
      </c>
    </row>
    <row r="57" spans="1:6" x14ac:dyDescent="0.25">
      <c r="A57">
        <v>48</v>
      </c>
      <c r="B57" s="3">
        <v>79.5</v>
      </c>
      <c r="C57" s="3">
        <v>71.25</v>
      </c>
      <c r="D57" s="3">
        <v>5.6</v>
      </c>
      <c r="E57" s="14">
        <f t="shared" si="1"/>
        <v>9.9697663771790417</v>
      </c>
      <c r="F57" s="14">
        <f t="shared" si="0"/>
        <v>-4.369766377179042</v>
      </c>
    </row>
    <row r="58" spans="1:6" x14ac:dyDescent="0.25">
      <c r="A58">
        <v>49</v>
      </c>
      <c r="B58" s="3">
        <v>83.4</v>
      </c>
      <c r="C58" s="3">
        <v>68.5</v>
      </c>
      <c r="D58" s="3">
        <v>13.6</v>
      </c>
      <c r="E58" s="14">
        <f t="shared" si="1"/>
        <v>14.1955880738874</v>
      </c>
      <c r="F58" s="14">
        <f t="shared" si="0"/>
        <v>-0.59558807388740043</v>
      </c>
    </row>
    <row r="59" spans="1:6" x14ac:dyDescent="0.25">
      <c r="A59">
        <v>50</v>
      </c>
      <c r="B59" s="3">
        <v>70.400000000000006</v>
      </c>
      <c r="C59" s="3">
        <v>66.75</v>
      </c>
      <c r="D59" s="3">
        <v>4</v>
      </c>
      <c r="E59" s="14">
        <f t="shared" si="1"/>
        <v>6.6594315528274208</v>
      </c>
      <c r="F59" s="14">
        <f t="shared" si="0"/>
        <v>-2.6594315528274208</v>
      </c>
    </row>
    <row r="60" spans="1:6" x14ac:dyDescent="0.25">
      <c r="A60">
        <v>51</v>
      </c>
      <c r="B60" s="3">
        <v>86.7</v>
      </c>
      <c r="C60" s="3">
        <v>72.25</v>
      </c>
      <c r="D60" s="3">
        <v>10.199999999999999</v>
      </c>
      <c r="E60" s="14">
        <f t="shared" si="1"/>
        <v>14.125176380007879</v>
      </c>
      <c r="F60" s="14">
        <f t="shared" si="0"/>
        <v>-3.9251763800078798</v>
      </c>
    </row>
    <row r="61" spans="1:6" x14ac:dyDescent="0.25">
      <c r="A61">
        <v>52</v>
      </c>
      <c r="B61" s="3">
        <v>77.900000000000006</v>
      </c>
      <c r="C61" s="3">
        <v>69</v>
      </c>
      <c r="D61" s="3">
        <v>6.6</v>
      </c>
      <c r="E61" s="14">
        <f t="shared" si="1"/>
        <v>10.26299295881077</v>
      </c>
      <c r="F61" s="14">
        <f t="shared" si="0"/>
        <v>-3.6629929588107704</v>
      </c>
    </row>
    <row r="62" spans="1:6" x14ac:dyDescent="0.25">
      <c r="A62">
        <v>53</v>
      </c>
      <c r="B62" s="3">
        <v>82</v>
      </c>
      <c r="C62" s="3">
        <v>67.75</v>
      </c>
      <c r="D62" s="3">
        <v>8</v>
      </c>
      <c r="E62" s="14">
        <f t="shared" si="1"/>
        <v>13.720920732860726</v>
      </c>
      <c r="F62" s="14">
        <f t="shared" si="0"/>
        <v>-5.7209207328607263</v>
      </c>
    </row>
    <row r="63" spans="1:6" x14ac:dyDescent="0.25">
      <c r="A63">
        <v>54</v>
      </c>
      <c r="B63" s="3">
        <v>79.599999999999994</v>
      </c>
      <c r="C63" s="3">
        <v>73.5</v>
      </c>
      <c r="D63" s="3">
        <v>6.3</v>
      </c>
      <c r="E63" s="14">
        <f t="shared" si="1"/>
        <v>8.6858309851366897</v>
      </c>
      <c r="F63" s="14">
        <f t="shared" si="0"/>
        <v>-2.3858309851366899</v>
      </c>
    </row>
    <row r="64" spans="1:6" x14ac:dyDescent="0.25">
      <c r="A64">
        <v>55</v>
      </c>
      <c r="B64" s="3">
        <v>77.599999999999994</v>
      </c>
      <c r="C64" s="3">
        <v>67.5</v>
      </c>
      <c r="D64" s="3">
        <v>3.9</v>
      </c>
      <c r="E64" s="14">
        <f t="shared" si="1"/>
        <v>10.964839627441783</v>
      </c>
      <c r="F64" s="14">
        <f t="shared" si="0"/>
        <v>-7.0648396274417831</v>
      </c>
    </row>
    <row r="65" spans="1:6" x14ac:dyDescent="0.25">
      <c r="A65">
        <v>56</v>
      </c>
      <c r="B65" s="3">
        <v>100</v>
      </c>
      <c r="C65" s="3">
        <v>72</v>
      </c>
      <c r="D65" s="3">
        <v>22.6</v>
      </c>
      <c r="E65" s="14">
        <f t="shared" si="1"/>
        <v>23.059459237434176</v>
      </c>
      <c r="F65" s="14">
        <f t="shared" si="0"/>
        <v>-0.45945923743417438</v>
      </c>
    </row>
    <row r="66" spans="1:6" x14ac:dyDescent="0.25">
      <c r="A66">
        <v>57</v>
      </c>
      <c r="B66" s="3">
        <v>99.8</v>
      </c>
      <c r="C66" s="3">
        <v>68</v>
      </c>
      <c r="D66" s="3">
        <v>20.399999999999999</v>
      </c>
      <c r="E66" s="14">
        <f t="shared" si="1"/>
        <v>25.327333877947815</v>
      </c>
      <c r="F66" s="14">
        <f t="shared" si="0"/>
        <v>-4.9273338779478166</v>
      </c>
    </row>
    <row r="67" spans="1:6" x14ac:dyDescent="0.25">
      <c r="A67">
        <v>58</v>
      </c>
      <c r="B67" s="3">
        <v>104.2</v>
      </c>
      <c r="C67" s="3">
        <v>69.5</v>
      </c>
      <c r="D67" s="3">
        <v>28</v>
      </c>
      <c r="E67" s="14">
        <f t="shared" si="1"/>
        <v>27.333424624439132</v>
      </c>
      <c r="F67" s="14">
        <f t="shared" si="0"/>
        <v>0.66657537556086766</v>
      </c>
    </row>
    <row r="68" spans="1:6" x14ac:dyDescent="0.25">
      <c r="A68">
        <v>59</v>
      </c>
      <c r="B68" s="3">
        <v>105.3</v>
      </c>
      <c r="C68" s="3">
        <v>70.75</v>
      </c>
      <c r="D68" s="3">
        <v>31.5</v>
      </c>
      <c r="E68" s="14">
        <f t="shared" si="1"/>
        <v>27.309954059812618</v>
      </c>
      <c r="F68" s="14">
        <f t="shared" si="0"/>
        <v>4.1900459401873817</v>
      </c>
    </row>
    <row r="69" spans="1:6" x14ac:dyDescent="0.25">
      <c r="A69">
        <v>60</v>
      </c>
      <c r="B69" s="3">
        <v>98.3</v>
      </c>
      <c r="C69" s="3">
        <v>65.75</v>
      </c>
      <c r="D69" s="3">
        <v>24.6</v>
      </c>
      <c r="E69" s="14">
        <f t="shared" si="1"/>
        <v>25.686607713606904</v>
      </c>
      <c r="F69" s="14">
        <f t="shared" si="0"/>
        <v>-1.0866077136069023</v>
      </c>
    </row>
    <row r="70" spans="1:6" x14ac:dyDescent="0.25">
      <c r="A70">
        <v>61</v>
      </c>
      <c r="B70" s="3">
        <v>104.8</v>
      </c>
      <c r="C70" s="3">
        <v>73.25</v>
      </c>
      <c r="D70" s="3">
        <v>26.1</v>
      </c>
      <c r="E70" s="14">
        <f t="shared" si="1"/>
        <v>25.479737071820516</v>
      </c>
      <c r="F70" s="14">
        <f t="shared" si="0"/>
        <v>0.62026292817948558</v>
      </c>
    </row>
    <row r="71" spans="1:6" x14ac:dyDescent="0.25">
      <c r="A71">
        <v>62</v>
      </c>
      <c r="B71" s="3">
        <v>94.7</v>
      </c>
      <c r="C71" s="3">
        <v>68.5</v>
      </c>
      <c r="D71" s="3">
        <v>29.8</v>
      </c>
      <c r="E71" s="14">
        <f t="shared" si="1"/>
        <v>21.658927778980683</v>
      </c>
      <c r="F71" s="14">
        <f t="shared" si="0"/>
        <v>8.1410722210193178</v>
      </c>
    </row>
    <row r="72" spans="1:6" x14ac:dyDescent="0.25">
      <c r="A72">
        <v>63</v>
      </c>
      <c r="B72" s="3">
        <v>102.4</v>
      </c>
      <c r="C72" s="3">
        <v>70.25</v>
      </c>
      <c r="D72" s="3">
        <v>30.7</v>
      </c>
      <c r="E72" s="14">
        <f t="shared" si="1"/>
        <v>25.694579836589831</v>
      </c>
      <c r="F72" s="14">
        <f t="shared" si="0"/>
        <v>5.005420163410168</v>
      </c>
    </row>
    <row r="73" spans="1:6" x14ac:dyDescent="0.25">
      <c r="A73">
        <v>64</v>
      </c>
      <c r="B73" s="3">
        <v>99.7</v>
      </c>
      <c r="C73" s="3">
        <v>67</v>
      </c>
      <c r="D73" s="3">
        <v>25.8</v>
      </c>
      <c r="E73" s="14">
        <f t="shared" si="1"/>
        <v>25.861278911062527</v>
      </c>
      <c r="F73" s="14">
        <f t="shared" si="0"/>
        <v>-6.1278911062526475E-2</v>
      </c>
    </row>
    <row r="74" spans="1:6" x14ac:dyDescent="0.25">
      <c r="A74">
        <v>65</v>
      </c>
      <c r="B74" s="3">
        <v>105.5</v>
      </c>
      <c r="C74" s="3">
        <v>70</v>
      </c>
      <c r="D74" s="3">
        <v>32.299999999999997</v>
      </c>
      <c r="E74" s="14">
        <f t="shared" si="1"/>
        <v>27.892042783223943</v>
      </c>
      <c r="F74" s="14">
        <f t="shared" ref="F74:F137" si="2">(D74-E74)</f>
        <v>4.4079572167760546</v>
      </c>
    </row>
    <row r="75" spans="1:6" x14ac:dyDescent="0.25">
      <c r="A75">
        <v>66</v>
      </c>
      <c r="B75" s="3">
        <v>100.3</v>
      </c>
      <c r="C75" s="3">
        <v>67.5</v>
      </c>
      <c r="D75" s="3">
        <v>30</v>
      </c>
      <c r="E75" s="14">
        <f t="shared" ref="E75:E138" si="3">$R$6+$Q$6*B75+$P$6*C75</f>
        <v>25.957566291655723</v>
      </c>
      <c r="F75" s="14">
        <f t="shared" si="2"/>
        <v>4.0424337083442765</v>
      </c>
    </row>
    <row r="76" spans="1:6" x14ac:dyDescent="0.25">
      <c r="A76">
        <v>67</v>
      </c>
      <c r="B76" s="3">
        <v>83.9</v>
      </c>
      <c r="C76" s="3">
        <v>70.75</v>
      </c>
      <c r="D76" s="3">
        <v>21.5</v>
      </c>
      <c r="E76" s="14">
        <f t="shared" si="3"/>
        <v>13.175841697954553</v>
      </c>
      <c r="F76" s="14">
        <f t="shared" si="2"/>
        <v>8.324158302045447</v>
      </c>
    </row>
    <row r="77" spans="1:6" x14ac:dyDescent="0.25">
      <c r="A77">
        <v>68</v>
      </c>
      <c r="B77" s="3">
        <v>86.6</v>
      </c>
      <c r="C77" s="3">
        <v>71.5</v>
      </c>
      <c r="D77" s="3">
        <v>13.8</v>
      </c>
      <c r="E77" s="14">
        <f t="shared" si="3"/>
        <v>14.50912334133708</v>
      </c>
      <c r="F77" s="14">
        <f t="shared" si="2"/>
        <v>-0.70912334133707944</v>
      </c>
    </row>
    <row r="78" spans="1:6" x14ac:dyDescent="0.25">
      <c r="A78">
        <v>69</v>
      </c>
      <c r="B78" s="3">
        <v>78.400000000000006</v>
      </c>
      <c r="C78" s="3">
        <v>69.25</v>
      </c>
      <c r="D78" s="3">
        <v>6.3</v>
      </c>
      <c r="E78" s="14">
        <f t="shared" si="3"/>
        <v>10.443231157162117</v>
      </c>
      <c r="F78" s="14">
        <f t="shared" si="2"/>
        <v>-4.1432311571621172</v>
      </c>
    </row>
    <row r="79" spans="1:6" x14ac:dyDescent="0.25">
      <c r="A79">
        <v>70</v>
      </c>
      <c r="B79" s="3">
        <v>84.6</v>
      </c>
      <c r="C79" s="3">
        <v>71.5</v>
      </c>
      <c r="D79" s="3">
        <v>12.9</v>
      </c>
      <c r="E79" s="14">
        <f t="shared" si="3"/>
        <v>13.188178260789591</v>
      </c>
      <c r="F79" s="14">
        <f t="shared" si="2"/>
        <v>-0.28817826078959108</v>
      </c>
    </row>
    <row r="80" spans="1:6" x14ac:dyDescent="0.25">
      <c r="A80">
        <v>71</v>
      </c>
      <c r="B80" s="3">
        <v>91.5</v>
      </c>
      <c r="C80" s="3">
        <v>71.5</v>
      </c>
      <c r="D80" s="3">
        <v>24.3</v>
      </c>
      <c r="E80" s="14">
        <f t="shared" si="3"/>
        <v>17.74543878867842</v>
      </c>
      <c r="F80" s="14">
        <f t="shared" si="2"/>
        <v>6.5545612113215803</v>
      </c>
    </row>
    <row r="81" spans="1:6" x14ac:dyDescent="0.25">
      <c r="A81">
        <v>72</v>
      </c>
      <c r="B81" s="3">
        <v>82.8</v>
      </c>
      <c r="C81" s="3">
        <v>68.75</v>
      </c>
      <c r="D81" s="3">
        <v>8.8000000000000007</v>
      </c>
      <c r="E81" s="14">
        <f t="shared" si="3"/>
        <v>13.649306477937621</v>
      </c>
      <c r="F81" s="14">
        <f t="shared" si="2"/>
        <v>-4.8493064779376205</v>
      </c>
    </row>
    <row r="82" spans="1:6" x14ac:dyDescent="0.25">
      <c r="A82">
        <v>73</v>
      </c>
      <c r="B82" s="3">
        <v>82.9</v>
      </c>
      <c r="C82" s="3">
        <v>73.75</v>
      </c>
      <c r="D82" s="3">
        <v>8.5</v>
      </c>
      <c r="E82" s="14">
        <f t="shared" si="3"/>
        <v>10.715392296254521</v>
      </c>
      <c r="F82" s="14">
        <f t="shared" si="2"/>
        <v>-2.2153922962545209</v>
      </c>
    </row>
    <row r="83" spans="1:6" x14ac:dyDescent="0.25">
      <c r="A83">
        <v>74</v>
      </c>
      <c r="B83" s="3">
        <v>76</v>
      </c>
      <c r="C83" s="3">
        <v>64</v>
      </c>
      <c r="D83" s="3">
        <v>13.5</v>
      </c>
      <c r="E83" s="14">
        <f t="shared" si="3"/>
        <v>12.008056568001138</v>
      </c>
      <c r="F83" s="14">
        <f t="shared" si="2"/>
        <v>1.4919434319988625</v>
      </c>
    </row>
    <row r="84" spans="1:6" x14ac:dyDescent="0.25">
      <c r="A84">
        <v>75</v>
      </c>
      <c r="B84" s="3">
        <v>83.3</v>
      </c>
      <c r="C84" s="3">
        <v>65.75</v>
      </c>
      <c r="D84" s="3">
        <v>11.8</v>
      </c>
      <c r="E84" s="14">
        <f t="shared" si="3"/>
        <v>15.779519609500781</v>
      </c>
      <c r="F84" s="14">
        <f t="shared" si="2"/>
        <v>-3.9795196095007803</v>
      </c>
    </row>
    <row r="85" spans="1:6" x14ac:dyDescent="0.25">
      <c r="A85">
        <v>76</v>
      </c>
      <c r="B85" s="3">
        <v>81.8</v>
      </c>
      <c r="C85" s="3">
        <v>67.5</v>
      </c>
      <c r="D85" s="3">
        <v>18.5</v>
      </c>
      <c r="E85" s="14">
        <f t="shared" si="3"/>
        <v>13.738824296591503</v>
      </c>
      <c r="F85" s="14">
        <f t="shared" si="2"/>
        <v>4.7611757034084974</v>
      </c>
    </row>
    <row r="86" spans="1:6" x14ac:dyDescent="0.25">
      <c r="A86">
        <v>77</v>
      </c>
      <c r="B86" s="3">
        <v>78.8</v>
      </c>
      <c r="C86" s="3">
        <v>69.5</v>
      </c>
      <c r="D86" s="3">
        <v>8.8000000000000007</v>
      </c>
      <c r="E86" s="14">
        <f t="shared" si="3"/>
        <v>10.55742210148609</v>
      </c>
      <c r="F86" s="14">
        <f t="shared" si="2"/>
        <v>-1.7574221014860889</v>
      </c>
    </row>
    <row r="87" spans="1:6" x14ac:dyDescent="0.25">
      <c r="A87">
        <v>78</v>
      </c>
      <c r="B87" s="3">
        <v>95</v>
      </c>
      <c r="C87" s="3">
        <v>68.5</v>
      </c>
      <c r="D87" s="3">
        <v>22.2</v>
      </c>
      <c r="E87" s="14">
        <f t="shared" si="3"/>
        <v>21.857069541062799</v>
      </c>
      <c r="F87" s="14">
        <f t="shared" si="2"/>
        <v>0.3429304589372002</v>
      </c>
    </row>
    <row r="88" spans="1:6" x14ac:dyDescent="0.25">
      <c r="A88">
        <v>79</v>
      </c>
      <c r="B88" s="3">
        <v>95.4</v>
      </c>
      <c r="C88" s="3">
        <v>70.25</v>
      </c>
      <c r="D88" s="3">
        <v>21.5</v>
      </c>
      <c r="E88" s="14">
        <f t="shared" si="3"/>
        <v>21.071272054673635</v>
      </c>
      <c r="F88" s="14">
        <f t="shared" si="2"/>
        <v>0.42872794532636505</v>
      </c>
    </row>
    <row r="89" spans="1:6" x14ac:dyDescent="0.25">
      <c r="A89">
        <v>80</v>
      </c>
      <c r="B89" s="3">
        <v>98.6</v>
      </c>
      <c r="C89" s="3">
        <v>69.25</v>
      </c>
      <c r="D89" s="3">
        <v>18.8</v>
      </c>
      <c r="E89" s="14">
        <f t="shared" si="3"/>
        <v>23.784776470691696</v>
      </c>
      <c r="F89" s="14">
        <f t="shared" si="2"/>
        <v>-4.9847764706916955</v>
      </c>
    </row>
    <row r="90" spans="1:6" x14ac:dyDescent="0.25">
      <c r="A90">
        <v>81</v>
      </c>
      <c r="B90" s="3">
        <v>95.8</v>
      </c>
      <c r="C90" s="3">
        <v>67.75</v>
      </c>
      <c r="D90" s="3">
        <v>31.4</v>
      </c>
      <c r="E90" s="14">
        <f t="shared" si="3"/>
        <v>22.835441788638363</v>
      </c>
      <c r="F90" s="14">
        <f t="shared" si="2"/>
        <v>8.5645582113616356</v>
      </c>
    </row>
    <row r="91" spans="1:6" x14ac:dyDescent="0.25">
      <c r="A91">
        <v>82</v>
      </c>
      <c r="B91" s="3">
        <v>89</v>
      </c>
      <c r="C91" s="3">
        <v>67.25</v>
      </c>
      <c r="D91" s="3">
        <v>26.8</v>
      </c>
      <c r="E91" s="14">
        <f t="shared" si="3"/>
        <v>18.644224658347966</v>
      </c>
      <c r="F91" s="14">
        <f t="shared" si="2"/>
        <v>8.1557753416520349</v>
      </c>
    </row>
    <row r="92" spans="1:6" x14ac:dyDescent="0.25">
      <c r="A92">
        <v>83</v>
      </c>
      <c r="B92" s="3">
        <v>97.8</v>
      </c>
      <c r="C92" s="3">
        <v>72.75</v>
      </c>
      <c r="D92" s="3">
        <v>18.399999999999999</v>
      </c>
      <c r="E92" s="14">
        <f t="shared" si="3"/>
        <v>21.15642543347537</v>
      </c>
      <c r="F92" s="14">
        <f t="shared" si="2"/>
        <v>-2.7564254334753713</v>
      </c>
    </row>
    <row r="93" spans="1:6" x14ac:dyDescent="0.25">
      <c r="A93">
        <v>84</v>
      </c>
      <c r="B93" s="3">
        <v>94.9</v>
      </c>
      <c r="C93" s="3">
        <v>70</v>
      </c>
      <c r="D93" s="3">
        <v>27</v>
      </c>
      <c r="E93" s="14">
        <f t="shared" si="3"/>
        <v>20.891033856322288</v>
      </c>
      <c r="F93" s="14">
        <f t="shared" si="2"/>
        <v>6.1089661436777121</v>
      </c>
    </row>
    <row r="94" spans="1:6" x14ac:dyDescent="0.25">
      <c r="A94">
        <v>85</v>
      </c>
      <c r="B94" s="3">
        <v>99.8</v>
      </c>
      <c r="C94" s="3">
        <v>69.25</v>
      </c>
      <c r="D94" s="3">
        <v>27</v>
      </c>
      <c r="E94" s="14">
        <f t="shared" si="3"/>
        <v>24.577343519020189</v>
      </c>
      <c r="F94" s="14">
        <f t="shared" si="2"/>
        <v>2.4226564809798106</v>
      </c>
    </row>
    <row r="95" spans="1:6" x14ac:dyDescent="0.25">
      <c r="A95">
        <v>86</v>
      </c>
      <c r="B95" s="3">
        <v>89.7</v>
      </c>
      <c r="C95" s="3">
        <v>67.5</v>
      </c>
      <c r="D95" s="3">
        <v>26.6</v>
      </c>
      <c r="E95" s="14">
        <f t="shared" si="3"/>
        <v>18.956557364754062</v>
      </c>
      <c r="F95" s="14">
        <f t="shared" si="2"/>
        <v>7.6434426352459397</v>
      </c>
    </row>
    <row r="96" spans="1:6" x14ac:dyDescent="0.25">
      <c r="A96">
        <v>87</v>
      </c>
      <c r="B96" s="3">
        <v>88.1</v>
      </c>
      <c r="C96" s="3">
        <v>67.25</v>
      </c>
      <c r="D96" s="3">
        <v>14.9</v>
      </c>
      <c r="E96" s="14">
        <f t="shared" si="3"/>
        <v>18.049799372101596</v>
      </c>
      <c r="F96" s="14">
        <f t="shared" si="2"/>
        <v>-3.1497993721015956</v>
      </c>
    </row>
    <row r="97" spans="1:6" x14ac:dyDescent="0.25">
      <c r="A97">
        <v>88</v>
      </c>
      <c r="B97" s="3">
        <v>90.9</v>
      </c>
      <c r="C97" s="3">
        <v>65.75</v>
      </c>
      <c r="D97" s="3">
        <v>23.1</v>
      </c>
      <c r="E97" s="14">
        <f t="shared" si="3"/>
        <v>20.799110915581224</v>
      </c>
      <c r="F97" s="14">
        <f t="shared" si="2"/>
        <v>2.3008890844187775</v>
      </c>
    </row>
    <row r="98" spans="1:6" x14ac:dyDescent="0.25">
      <c r="A98">
        <v>89</v>
      </c>
      <c r="B98" s="3">
        <v>86</v>
      </c>
      <c r="C98" s="3">
        <v>72.5</v>
      </c>
      <c r="D98" s="3">
        <v>8.3000000000000007</v>
      </c>
      <c r="E98" s="14">
        <f t="shared" si="3"/>
        <v>13.51284753003074</v>
      </c>
      <c r="F98" s="14">
        <f t="shared" si="2"/>
        <v>-5.2128475300307393</v>
      </c>
    </row>
    <row r="99" spans="1:6" x14ac:dyDescent="0.25">
      <c r="A99">
        <v>90</v>
      </c>
      <c r="B99" s="3">
        <v>86.5</v>
      </c>
      <c r="C99" s="3">
        <v>73</v>
      </c>
      <c r="D99" s="3">
        <v>14.1</v>
      </c>
      <c r="E99" s="14">
        <f t="shared" si="3"/>
        <v>13.543087656596562</v>
      </c>
      <c r="F99" s="14">
        <f t="shared" si="2"/>
        <v>0.55691234340343776</v>
      </c>
    </row>
    <row r="100" spans="1:6" x14ac:dyDescent="0.25">
      <c r="A100">
        <v>91</v>
      </c>
      <c r="B100" s="3">
        <v>95.6</v>
      </c>
      <c r="C100" s="3">
        <v>70</v>
      </c>
      <c r="D100" s="3">
        <v>20.5</v>
      </c>
      <c r="E100" s="14">
        <f t="shared" si="3"/>
        <v>21.353364634513902</v>
      </c>
      <c r="F100" s="14">
        <f t="shared" si="2"/>
        <v>-0.85336463451390188</v>
      </c>
    </row>
    <row r="101" spans="1:6" x14ac:dyDescent="0.25">
      <c r="A101">
        <v>92</v>
      </c>
      <c r="B101" s="3">
        <v>93.2</v>
      </c>
      <c r="C101" s="3">
        <v>69.5</v>
      </c>
      <c r="D101" s="3">
        <v>18.2</v>
      </c>
      <c r="E101" s="14">
        <f t="shared" si="3"/>
        <v>20.068226681427973</v>
      </c>
      <c r="F101" s="14">
        <f t="shared" si="2"/>
        <v>-1.8682266814279735</v>
      </c>
    </row>
    <row r="102" spans="1:6" x14ac:dyDescent="0.25">
      <c r="A102">
        <v>93</v>
      </c>
      <c r="B102" s="3">
        <v>83.1</v>
      </c>
      <c r="C102" s="3">
        <v>70.5</v>
      </c>
      <c r="D102" s="3">
        <v>8.5</v>
      </c>
      <c r="E102" s="14">
        <f t="shared" si="3"/>
        <v>12.797461737521076</v>
      </c>
      <c r="F102" s="14">
        <f t="shared" si="2"/>
        <v>-4.2974617375210755</v>
      </c>
    </row>
    <row r="103" spans="1:6" x14ac:dyDescent="0.25">
      <c r="A103">
        <v>94</v>
      </c>
      <c r="B103" s="3">
        <v>97.5</v>
      </c>
      <c r="C103" s="3">
        <v>71.75</v>
      </c>
      <c r="D103" s="3">
        <v>24.9</v>
      </c>
      <c r="E103" s="14">
        <f t="shared" si="3"/>
        <v>21.558275958535347</v>
      </c>
      <c r="F103" s="14">
        <f t="shared" si="2"/>
        <v>3.3417240414646514</v>
      </c>
    </row>
    <row r="104" spans="1:6" x14ac:dyDescent="0.25">
      <c r="A104">
        <v>95</v>
      </c>
      <c r="B104" s="3">
        <v>88.8</v>
      </c>
      <c r="C104" s="3">
        <v>74.5</v>
      </c>
      <c r="D104" s="3">
        <v>9</v>
      </c>
      <c r="E104" s="14">
        <f t="shared" si="3"/>
        <v>14.162186068513023</v>
      </c>
      <c r="F104" s="14">
        <f t="shared" si="2"/>
        <v>-5.162186068513023</v>
      </c>
    </row>
    <row r="105" spans="1:6" x14ac:dyDescent="0.25">
      <c r="A105">
        <v>96</v>
      </c>
      <c r="B105" s="3">
        <v>99.2</v>
      </c>
      <c r="C105" s="3">
        <v>77.75</v>
      </c>
      <c r="D105" s="3">
        <v>17.399999999999999</v>
      </c>
      <c r="E105" s="14">
        <f t="shared" si="3"/>
        <v>19.08112555414813</v>
      </c>
      <c r="F105" s="14">
        <f t="shared" si="2"/>
        <v>-1.6811255541481316</v>
      </c>
    </row>
    <row r="106" spans="1:6" x14ac:dyDescent="0.25">
      <c r="A106">
        <v>97</v>
      </c>
      <c r="B106" s="3">
        <v>91.6</v>
      </c>
      <c r="C106" s="3">
        <v>73.25</v>
      </c>
      <c r="D106" s="3">
        <v>9.6</v>
      </c>
      <c r="E106" s="14">
        <f t="shared" si="3"/>
        <v>16.761499540207119</v>
      </c>
      <c r="F106" s="14">
        <f t="shared" si="2"/>
        <v>-7.1614995402071191</v>
      </c>
    </row>
    <row r="107" spans="1:6" x14ac:dyDescent="0.25">
      <c r="A107">
        <v>98</v>
      </c>
      <c r="B107" s="3">
        <v>86.7</v>
      </c>
      <c r="C107" s="3">
        <v>66.5</v>
      </c>
      <c r="D107" s="3">
        <v>11.3</v>
      </c>
      <c r="E107" s="14">
        <f t="shared" si="3"/>
        <v>17.575132031074936</v>
      </c>
      <c r="F107" s="14">
        <f t="shared" si="2"/>
        <v>-6.2751320310749357</v>
      </c>
    </row>
    <row r="108" spans="1:6" x14ac:dyDescent="0.25">
      <c r="A108">
        <v>99</v>
      </c>
      <c r="B108" s="3">
        <v>88.2</v>
      </c>
      <c r="C108" s="3">
        <v>68.25</v>
      </c>
      <c r="D108" s="3">
        <v>17.8</v>
      </c>
      <c r="E108" s="14">
        <f t="shared" si="3"/>
        <v>17.515854338986884</v>
      </c>
      <c r="F108" s="14">
        <f t="shared" si="2"/>
        <v>0.28414566101311678</v>
      </c>
    </row>
    <row r="109" spans="1:6" x14ac:dyDescent="0.25">
      <c r="A109">
        <v>100</v>
      </c>
      <c r="B109" s="3">
        <v>94</v>
      </c>
      <c r="C109" s="3">
        <v>72</v>
      </c>
      <c r="D109" s="3">
        <v>22.2</v>
      </c>
      <c r="E109" s="14">
        <f t="shared" si="3"/>
        <v>19.096623995791724</v>
      </c>
      <c r="F109" s="14">
        <f t="shared" si="2"/>
        <v>3.1033760042082754</v>
      </c>
    </row>
    <row r="110" spans="1:6" x14ac:dyDescent="0.25">
      <c r="A110">
        <v>101</v>
      </c>
      <c r="B110" s="3">
        <v>95</v>
      </c>
      <c r="C110" s="3">
        <v>73.5</v>
      </c>
      <c r="D110" s="3">
        <v>21.2</v>
      </c>
      <c r="E110" s="14">
        <f t="shared" si="3"/>
        <v>18.857108105352317</v>
      </c>
      <c r="F110" s="14">
        <f t="shared" si="2"/>
        <v>2.342891894647682</v>
      </c>
    </row>
    <row r="111" spans="1:6" x14ac:dyDescent="0.25">
      <c r="A111">
        <v>102</v>
      </c>
      <c r="B111" s="3">
        <v>92</v>
      </c>
      <c r="C111" s="3">
        <v>72</v>
      </c>
      <c r="D111" s="3">
        <v>20.399999999999999</v>
      </c>
      <c r="E111" s="14">
        <f t="shared" si="3"/>
        <v>17.775678915244235</v>
      </c>
      <c r="F111" s="14">
        <f t="shared" si="2"/>
        <v>2.6243210847557634</v>
      </c>
    </row>
    <row r="112" spans="1:6" x14ac:dyDescent="0.25">
      <c r="A112">
        <v>103</v>
      </c>
      <c r="B112" s="3">
        <v>89.2</v>
      </c>
      <c r="C112" s="3">
        <v>71.25</v>
      </c>
      <c r="D112" s="3">
        <v>20.100000000000001</v>
      </c>
      <c r="E112" s="14">
        <f t="shared" si="3"/>
        <v>16.376350017834341</v>
      </c>
      <c r="F112" s="14">
        <f t="shared" si="2"/>
        <v>3.7236499821656608</v>
      </c>
    </row>
    <row r="113" spans="1:6" x14ac:dyDescent="0.25">
      <c r="A113">
        <v>104</v>
      </c>
      <c r="B113" s="3">
        <v>95.5</v>
      </c>
      <c r="C113" s="3">
        <v>73.75</v>
      </c>
      <c r="D113" s="3">
        <v>22.3</v>
      </c>
      <c r="E113" s="14">
        <f t="shared" si="3"/>
        <v>19.037346303703664</v>
      </c>
      <c r="F113" s="14">
        <f t="shared" si="2"/>
        <v>3.2626536962963364</v>
      </c>
    </row>
    <row r="114" spans="1:6" x14ac:dyDescent="0.25">
      <c r="A114">
        <v>105</v>
      </c>
      <c r="B114" s="3">
        <v>98.6</v>
      </c>
      <c r="C114" s="3">
        <v>69.25</v>
      </c>
      <c r="D114" s="3">
        <v>25.4</v>
      </c>
      <c r="E114" s="14">
        <f t="shared" si="3"/>
        <v>23.784776470691696</v>
      </c>
      <c r="F114" s="14">
        <f t="shared" si="2"/>
        <v>1.6152235293083024</v>
      </c>
    </row>
    <row r="115" spans="1:6" x14ac:dyDescent="0.25">
      <c r="A115">
        <v>106</v>
      </c>
      <c r="B115" s="3">
        <v>87.3</v>
      </c>
      <c r="C115" s="3">
        <v>68.5</v>
      </c>
      <c r="D115" s="3">
        <v>18</v>
      </c>
      <c r="E115" s="14">
        <f t="shared" si="3"/>
        <v>16.771430980954989</v>
      </c>
      <c r="F115" s="14">
        <f t="shared" si="2"/>
        <v>1.2285690190450111</v>
      </c>
    </row>
    <row r="116" spans="1:6" x14ac:dyDescent="0.25">
      <c r="A116">
        <v>107</v>
      </c>
      <c r="B116" s="3">
        <v>102.8</v>
      </c>
      <c r="C116" s="3">
        <v>73.5</v>
      </c>
      <c r="D116" s="3">
        <v>19.3</v>
      </c>
      <c r="E116" s="14">
        <f t="shared" si="3"/>
        <v>24.008793919487502</v>
      </c>
      <c r="F116" s="14">
        <f t="shared" si="2"/>
        <v>-4.7087939194875013</v>
      </c>
    </row>
    <row r="117" spans="1:6" x14ac:dyDescent="0.25">
      <c r="A117">
        <v>108</v>
      </c>
      <c r="B117" s="3">
        <v>101.6</v>
      </c>
      <c r="C117" s="3">
        <v>74.25</v>
      </c>
      <c r="D117" s="3">
        <v>18.3</v>
      </c>
      <c r="E117" s="14">
        <f t="shared" si="3"/>
        <v>22.76623265580244</v>
      </c>
      <c r="F117" s="14">
        <f t="shared" si="2"/>
        <v>-4.4662326558024397</v>
      </c>
    </row>
    <row r="118" spans="1:6" x14ac:dyDescent="0.25">
      <c r="A118">
        <v>109</v>
      </c>
      <c r="B118" s="3">
        <v>88.7</v>
      </c>
      <c r="C118" s="3">
        <v>75.5</v>
      </c>
      <c r="D118" s="3">
        <v>17.3</v>
      </c>
      <c r="E118" s="14">
        <f t="shared" si="3"/>
        <v>13.496146527343562</v>
      </c>
      <c r="F118" s="14">
        <f t="shared" si="2"/>
        <v>3.8038534726564386</v>
      </c>
    </row>
    <row r="119" spans="1:6" x14ac:dyDescent="0.25">
      <c r="A119">
        <v>110</v>
      </c>
      <c r="B119" s="3">
        <v>92.3</v>
      </c>
      <c r="C119" s="3">
        <v>69.25</v>
      </c>
      <c r="D119" s="3">
        <v>21.4</v>
      </c>
      <c r="E119" s="14">
        <f t="shared" si="3"/>
        <v>19.623799466967121</v>
      </c>
      <c r="F119" s="14">
        <f t="shared" si="2"/>
        <v>1.7762005330328776</v>
      </c>
    </row>
    <row r="120" spans="1:6" x14ac:dyDescent="0.25">
      <c r="A120">
        <v>111</v>
      </c>
      <c r="B120" s="3">
        <v>90.6</v>
      </c>
      <c r="C120" s="3">
        <v>68.5</v>
      </c>
      <c r="D120" s="3">
        <v>19.7</v>
      </c>
      <c r="E120" s="14">
        <f t="shared" si="3"/>
        <v>18.950990363858331</v>
      </c>
      <c r="F120" s="14">
        <f t="shared" si="2"/>
        <v>0.74900963614166827</v>
      </c>
    </row>
    <row r="121" spans="1:6" x14ac:dyDescent="0.25">
      <c r="A121">
        <v>112</v>
      </c>
      <c r="B121" s="3">
        <v>105</v>
      </c>
      <c r="C121" s="3">
        <v>70</v>
      </c>
      <c r="D121" s="3">
        <v>28</v>
      </c>
      <c r="E121" s="14">
        <f t="shared" si="3"/>
        <v>27.561806513087078</v>
      </c>
      <c r="F121" s="14">
        <f t="shared" si="2"/>
        <v>0.43819348691292248</v>
      </c>
    </row>
    <row r="122" spans="1:6" x14ac:dyDescent="0.25">
      <c r="A122">
        <v>113</v>
      </c>
      <c r="B122" s="3">
        <v>95</v>
      </c>
      <c r="C122" s="3">
        <v>70</v>
      </c>
      <c r="D122" s="3">
        <v>22.1</v>
      </c>
      <c r="E122" s="14">
        <f t="shared" si="3"/>
        <v>20.957081110349655</v>
      </c>
      <c r="F122" s="14">
        <f t="shared" si="2"/>
        <v>1.1429188896503462</v>
      </c>
    </row>
    <row r="123" spans="1:6" x14ac:dyDescent="0.25">
      <c r="A123">
        <v>114</v>
      </c>
      <c r="B123" s="3">
        <v>89.6</v>
      </c>
      <c r="C123" s="3">
        <v>70.25</v>
      </c>
      <c r="D123" s="3">
        <v>21.3</v>
      </c>
      <c r="E123" s="14">
        <f t="shared" si="3"/>
        <v>17.240531321085925</v>
      </c>
      <c r="F123" s="14">
        <f t="shared" si="2"/>
        <v>4.0594686789140759</v>
      </c>
    </row>
    <row r="124" spans="1:6" x14ac:dyDescent="0.25">
      <c r="A124">
        <v>115</v>
      </c>
      <c r="B124" s="3">
        <v>92.4</v>
      </c>
      <c r="C124" s="3">
        <v>71.75</v>
      </c>
      <c r="D124" s="3">
        <v>26.7</v>
      </c>
      <c r="E124" s="14">
        <f t="shared" si="3"/>
        <v>18.189866003139265</v>
      </c>
      <c r="F124" s="14">
        <f t="shared" si="2"/>
        <v>8.5101339968607341</v>
      </c>
    </row>
    <row r="125" spans="1:6" x14ac:dyDescent="0.25">
      <c r="A125">
        <v>116</v>
      </c>
      <c r="B125" s="3">
        <v>86.6</v>
      </c>
      <c r="C125" s="3">
        <v>69.25</v>
      </c>
      <c r="D125" s="3">
        <v>16.7</v>
      </c>
      <c r="E125" s="14">
        <f t="shared" si="3"/>
        <v>15.859105987406792</v>
      </c>
      <c r="F125" s="14">
        <f t="shared" si="2"/>
        <v>0.84089401259320695</v>
      </c>
    </row>
    <row r="126" spans="1:6" x14ac:dyDescent="0.25">
      <c r="A126">
        <v>117</v>
      </c>
      <c r="B126" s="3">
        <v>90</v>
      </c>
      <c r="C126" s="3">
        <v>72.75</v>
      </c>
      <c r="D126" s="3">
        <v>20.100000000000001</v>
      </c>
      <c r="E126" s="14">
        <f t="shared" si="3"/>
        <v>16.004739619340185</v>
      </c>
      <c r="F126" s="14">
        <f t="shared" si="2"/>
        <v>4.0952603806598162</v>
      </c>
    </row>
    <row r="127" spans="1:6" x14ac:dyDescent="0.25">
      <c r="A127">
        <v>118</v>
      </c>
      <c r="B127" s="3">
        <v>90</v>
      </c>
      <c r="C127" s="3">
        <v>72</v>
      </c>
      <c r="D127" s="3">
        <v>13.9</v>
      </c>
      <c r="E127" s="14">
        <f t="shared" si="3"/>
        <v>16.454733834696754</v>
      </c>
      <c r="F127" s="14">
        <f t="shared" si="2"/>
        <v>-2.5547338346967532</v>
      </c>
    </row>
    <row r="128" spans="1:6" x14ac:dyDescent="0.25">
      <c r="A128">
        <v>119</v>
      </c>
      <c r="B128" s="3">
        <v>92.4</v>
      </c>
      <c r="C128" s="3">
        <v>74</v>
      </c>
      <c r="D128" s="3">
        <v>25.8</v>
      </c>
      <c r="E128" s="14">
        <f t="shared" si="3"/>
        <v>16.839883357069553</v>
      </c>
      <c r="F128" s="14">
        <f t="shared" si="2"/>
        <v>8.9601166429304477</v>
      </c>
    </row>
    <row r="129" spans="1:6" x14ac:dyDescent="0.25">
      <c r="A129">
        <v>120</v>
      </c>
      <c r="B129" s="3">
        <v>87.5</v>
      </c>
      <c r="C129" s="3">
        <v>72.25</v>
      </c>
      <c r="D129" s="3">
        <v>18.100000000000001</v>
      </c>
      <c r="E129" s="14">
        <f t="shared" si="3"/>
        <v>14.653554412226875</v>
      </c>
      <c r="F129" s="14">
        <f t="shared" si="2"/>
        <v>3.4464455877731268</v>
      </c>
    </row>
    <row r="130" spans="1:6" x14ac:dyDescent="0.25">
      <c r="A130">
        <v>121</v>
      </c>
      <c r="B130" s="3">
        <v>99.2</v>
      </c>
      <c r="C130" s="3">
        <v>74.5</v>
      </c>
      <c r="D130" s="3">
        <v>27.9</v>
      </c>
      <c r="E130" s="14">
        <f t="shared" si="3"/>
        <v>21.031100487359943</v>
      </c>
      <c r="F130" s="14">
        <f t="shared" si="2"/>
        <v>6.8688995126400556</v>
      </c>
    </row>
    <row r="131" spans="1:6" x14ac:dyDescent="0.25">
      <c r="A131">
        <v>122</v>
      </c>
      <c r="B131" s="3">
        <v>98.1</v>
      </c>
      <c r="C131" s="3">
        <v>71.5</v>
      </c>
      <c r="D131" s="3">
        <v>25.3</v>
      </c>
      <c r="E131" s="14">
        <f t="shared" si="3"/>
        <v>22.104557554485105</v>
      </c>
      <c r="F131" s="14">
        <f t="shared" si="2"/>
        <v>3.195442445514896</v>
      </c>
    </row>
    <row r="132" spans="1:6" x14ac:dyDescent="0.25">
      <c r="A132">
        <v>123</v>
      </c>
      <c r="B132" s="3">
        <v>83.3</v>
      </c>
      <c r="C132" s="3">
        <v>68.75</v>
      </c>
      <c r="D132" s="3">
        <v>14.7</v>
      </c>
      <c r="E132" s="14">
        <f t="shared" si="3"/>
        <v>13.979542748074493</v>
      </c>
      <c r="F132" s="14">
        <f t="shared" si="2"/>
        <v>0.72045725192550591</v>
      </c>
    </row>
    <row r="133" spans="1:6" x14ac:dyDescent="0.25">
      <c r="A133">
        <v>124</v>
      </c>
      <c r="B133" s="3">
        <v>86.1</v>
      </c>
      <c r="C133" s="3">
        <v>66.75</v>
      </c>
      <c r="D133" s="3">
        <v>16</v>
      </c>
      <c r="E133" s="14">
        <f t="shared" si="3"/>
        <v>17.028850435125165</v>
      </c>
      <c r="F133" s="14">
        <f t="shared" si="2"/>
        <v>-1.0288504351251646</v>
      </c>
    </row>
    <row r="134" spans="1:6" x14ac:dyDescent="0.25">
      <c r="A134">
        <v>125</v>
      </c>
      <c r="B134" s="3">
        <v>84.1</v>
      </c>
      <c r="C134" s="3">
        <v>66.5</v>
      </c>
      <c r="D134" s="3">
        <v>13.8</v>
      </c>
      <c r="E134" s="14">
        <f t="shared" si="3"/>
        <v>15.857903426363208</v>
      </c>
      <c r="F134" s="14">
        <f t="shared" si="2"/>
        <v>-2.0579034263632074</v>
      </c>
    </row>
    <row r="135" spans="1:6" x14ac:dyDescent="0.25">
      <c r="A135">
        <v>126</v>
      </c>
      <c r="B135" s="3">
        <v>89.9</v>
      </c>
      <c r="C135" s="3">
        <v>67</v>
      </c>
      <c r="D135" s="3">
        <v>17.5</v>
      </c>
      <c r="E135" s="14">
        <f t="shared" si="3"/>
        <v>19.388648016379868</v>
      </c>
      <c r="F135" s="14">
        <f t="shared" si="2"/>
        <v>-1.888648016379868</v>
      </c>
    </row>
    <row r="136" spans="1:6" x14ac:dyDescent="0.25">
      <c r="A136">
        <v>127</v>
      </c>
      <c r="B136" s="3">
        <v>92.1</v>
      </c>
      <c r="C136" s="3">
        <v>68.75</v>
      </c>
      <c r="D136" s="3">
        <v>27.2</v>
      </c>
      <c r="E136" s="14">
        <f t="shared" si="3"/>
        <v>19.791701102483422</v>
      </c>
      <c r="F136" s="14">
        <f t="shared" si="2"/>
        <v>7.4082988975165769</v>
      </c>
    </row>
    <row r="137" spans="1:6" x14ac:dyDescent="0.25">
      <c r="A137">
        <v>128</v>
      </c>
      <c r="B137" s="3">
        <v>78</v>
      </c>
      <c r="C137" s="3">
        <v>67.75</v>
      </c>
      <c r="D137" s="3">
        <v>17.399999999999999</v>
      </c>
      <c r="E137" s="14">
        <f t="shared" si="3"/>
        <v>11.079030571765756</v>
      </c>
      <c r="F137" s="14">
        <f t="shared" si="2"/>
        <v>6.3209694282342426</v>
      </c>
    </row>
    <row r="138" spans="1:6" x14ac:dyDescent="0.25">
      <c r="A138">
        <v>129</v>
      </c>
      <c r="B138" s="3">
        <v>93.5</v>
      </c>
      <c r="C138" s="3">
        <v>73.25</v>
      </c>
      <c r="D138" s="3">
        <v>20.8</v>
      </c>
      <c r="E138" s="14">
        <f t="shared" si="3"/>
        <v>18.016397366727233</v>
      </c>
      <c r="F138" s="14">
        <f t="shared" ref="F138:F201" si="4">(D138-E138)</f>
        <v>2.7836026332727677</v>
      </c>
    </row>
    <row r="139" spans="1:6" x14ac:dyDescent="0.25">
      <c r="A139">
        <v>130</v>
      </c>
      <c r="B139" s="3">
        <v>87</v>
      </c>
      <c r="C139" s="3">
        <v>69.75</v>
      </c>
      <c r="D139" s="3">
        <v>14.9</v>
      </c>
      <c r="E139" s="14">
        <f t="shared" ref="E139:E202" si="5">$R$6+$Q$6*B139+$P$6*C139</f>
        <v>15.823298859945247</v>
      </c>
      <c r="F139" s="14">
        <f t="shared" si="4"/>
        <v>-0.92329885994524652</v>
      </c>
    </row>
    <row r="140" spans="1:6" x14ac:dyDescent="0.25">
      <c r="A140">
        <v>131</v>
      </c>
      <c r="B140" s="3">
        <v>90.1</v>
      </c>
      <c r="C140" s="3">
        <v>71.5</v>
      </c>
      <c r="D140" s="3">
        <v>18.100000000000001</v>
      </c>
      <c r="E140" s="14">
        <f t="shared" si="5"/>
        <v>16.820777232295171</v>
      </c>
      <c r="F140" s="14">
        <f t="shared" si="4"/>
        <v>1.2792227677048302</v>
      </c>
    </row>
    <row r="141" spans="1:6" x14ac:dyDescent="0.25">
      <c r="A141">
        <v>132</v>
      </c>
      <c r="B141" s="3">
        <v>90.3</v>
      </c>
      <c r="C141" s="3">
        <v>70.5</v>
      </c>
      <c r="D141" s="3">
        <v>22.7</v>
      </c>
      <c r="E141" s="14">
        <f t="shared" si="5"/>
        <v>17.552864027492021</v>
      </c>
      <c r="F141" s="14">
        <f t="shared" si="4"/>
        <v>5.1471359725079786</v>
      </c>
    </row>
    <row r="142" spans="1:6" x14ac:dyDescent="0.25">
      <c r="A142">
        <v>133</v>
      </c>
      <c r="B142" s="3">
        <v>99.8</v>
      </c>
      <c r="C142" s="3">
        <v>73.25</v>
      </c>
      <c r="D142" s="3">
        <v>23.6</v>
      </c>
      <c r="E142" s="14">
        <f t="shared" si="5"/>
        <v>22.177374370451808</v>
      </c>
      <c r="F142" s="14">
        <f t="shared" si="4"/>
        <v>1.4226256295481932</v>
      </c>
    </row>
    <row r="143" spans="1:6" x14ac:dyDescent="0.25">
      <c r="A143">
        <v>134</v>
      </c>
      <c r="B143" s="3">
        <v>89.4</v>
      </c>
      <c r="C143" s="3">
        <v>66.75</v>
      </c>
      <c r="D143" s="3">
        <v>26.1</v>
      </c>
      <c r="E143" s="14">
        <f t="shared" si="5"/>
        <v>19.208409818028521</v>
      </c>
      <c r="F143" s="14">
        <f t="shared" si="4"/>
        <v>6.8915901819714804</v>
      </c>
    </row>
    <row r="144" spans="1:6" x14ac:dyDescent="0.25">
      <c r="A144">
        <v>135</v>
      </c>
      <c r="B144" s="3">
        <v>87.2</v>
      </c>
      <c r="C144" s="3">
        <v>69.5</v>
      </c>
      <c r="D144" s="3">
        <v>24.4</v>
      </c>
      <c r="E144" s="14">
        <f t="shared" si="5"/>
        <v>16.105391439785521</v>
      </c>
      <c r="F144" s="14">
        <f t="shared" si="4"/>
        <v>8.2946085602144777</v>
      </c>
    </row>
    <row r="145" spans="1:6" x14ac:dyDescent="0.25">
      <c r="A145">
        <v>136</v>
      </c>
      <c r="B145" s="3">
        <v>101.1</v>
      </c>
      <c r="C145" s="3">
        <v>69.75</v>
      </c>
      <c r="D145" s="3">
        <v>27.1</v>
      </c>
      <c r="E145" s="14">
        <f t="shared" si="5"/>
        <v>25.135961677805007</v>
      </c>
      <c r="F145" s="14">
        <f t="shared" si="4"/>
        <v>1.9640383221949946</v>
      </c>
    </row>
    <row r="146" spans="1:6" x14ac:dyDescent="0.25">
      <c r="A146">
        <v>137</v>
      </c>
      <c r="B146" s="3">
        <v>86.1</v>
      </c>
      <c r="C146" s="3">
        <v>70.75</v>
      </c>
      <c r="D146" s="3">
        <v>21.8</v>
      </c>
      <c r="E146" s="14">
        <f t="shared" si="5"/>
        <v>14.628881286556776</v>
      </c>
      <c r="F146" s="14">
        <f t="shared" si="4"/>
        <v>7.1711187134432244</v>
      </c>
    </row>
    <row r="147" spans="1:6" x14ac:dyDescent="0.25">
      <c r="A147">
        <v>138</v>
      </c>
      <c r="B147" s="3">
        <v>98.6</v>
      </c>
      <c r="C147" s="3">
        <v>74</v>
      </c>
      <c r="D147" s="3">
        <v>29.4</v>
      </c>
      <c r="E147" s="14">
        <f t="shared" si="5"/>
        <v>20.934813106766747</v>
      </c>
      <c r="F147" s="14">
        <f t="shared" si="4"/>
        <v>8.4651868932332519</v>
      </c>
    </row>
    <row r="148" spans="1:6" x14ac:dyDescent="0.25">
      <c r="A148">
        <v>139</v>
      </c>
      <c r="B148" s="3">
        <v>88.5</v>
      </c>
      <c r="C148" s="3">
        <v>71.25</v>
      </c>
      <c r="D148" s="3">
        <v>22.3</v>
      </c>
      <c r="E148" s="14">
        <f t="shared" si="5"/>
        <v>15.91401923964272</v>
      </c>
      <c r="F148" s="14">
        <f t="shared" si="4"/>
        <v>6.3859807603572811</v>
      </c>
    </row>
    <row r="149" spans="1:6" x14ac:dyDescent="0.25">
      <c r="A149">
        <v>140</v>
      </c>
      <c r="B149" s="3">
        <v>106.6</v>
      </c>
      <c r="C149" s="3">
        <v>75</v>
      </c>
      <c r="D149" s="3">
        <v>20.399999999999999</v>
      </c>
      <c r="E149" s="14">
        <f t="shared" si="5"/>
        <v>25.618601141814572</v>
      </c>
      <c r="F149" s="14">
        <f t="shared" si="4"/>
        <v>-5.2186011418145739</v>
      </c>
    </row>
    <row r="150" spans="1:6" x14ac:dyDescent="0.25">
      <c r="A150">
        <v>141</v>
      </c>
      <c r="B150" s="3">
        <v>93.1</v>
      </c>
      <c r="C150" s="3">
        <v>71</v>
      </c>
      <c r="D150" s="3">
        <v>24.9</v>
      </c>
      <c r="E150" s="14">
        <f t="shared" si="5"/>
        <v>19.102190996687447</v>
      </c>
      <c r="F150" s="14">
        <f t="shared" si="4"/>
        <v>5.7978090033125511</v>
      </c>
    </row>
    <row r="151" spans="1:6" x14ac:dyDescent="0.25">
      <c r="A151">
        <v>142</v>
      </c>
      <c r="B151" s="3">
        <v>93</v>
      </c>
      <c r="C151" s="3">
        <v>69.5</v>
      </c>
      <c r="D151" s="3">
        <v>18.3</v>
      </c>
      <c r="E151" s="14">
        <f t="shared" si="5"/>
        <v>19.936132173373224</v>
      </c>
      <c r="F151" s="14">
        <f t="shared" si="4"/>
        <v>-1.6361321733732233</v>
      </c>
    </row>
    <row r="152" spans="1:6" x14ac:dyDescent="0.25">
      <c r="A152">
        <v>143</v>
      </c>
      <c r="B152" s="3">
        <v>91</v>
      </c>
      <c r="C152" s="3">
        <v>67.75</v>
      </c>
      <c r="D152" s="3">
        <v>23.3</v>
      </c>
      <c r="E152" s="14">
        <f t="shared" si="5"/>
        <v>19.665173595324404</v>
      </c>
      <c r="F152" s="14">
        <f t="shared" si="4"/>
        <v>3.6348264046755965</v>
      </c>
    </row>
    <row r="153" spans="1:6" x14ac:dyDescent="0.25">
      <c r="A153">
        <v>144</v>
      </c>
      <c r="B153" s="3">
        <v>77.099999999999994</v>
      </c>
      <c r="C153" s="3">
        <v>72.25</v>
      </c>
      <c r="D153" s="3">
        <v>9.4</v>
      </c>
      <c r="E153" s="14">
        <f t="shared" si="5"/>
        <v>7.7846399933799546</v>
      </c>
      <c r="F153" s="14">
        <f t="shared" si="4"/>
        <v>1.6153600066200458</v>
      </c>
    </row>
    <row r="154" spans="1:6" x14ac:dyDescent="0.25">
      <c r="A154">
        <v>145</v>
      </c>
      <c r="B154" s="3">
        <v>85.3</v>
      </c>
      <c r="C154" s="3">
        <v>77.5</v>
      </c>
      <c r="D154" s="3">
        <v>10.3</v>
      </c>
      <c r="E154" s="14">
        <f t="shared" si="5"/>
        <v>10.050555316128637</v>
      </c>
      <c r="F154" s="14">
        <f t="shared" si="4"/>
        <v>0.24944468387136354</v>
      </c>
    </row>
    <row r="155" spans="1:6" x14ac:dyDescent="0.25">
      <c r="A155">
        <v>146</v>
      </c>
      <c r="B155" s="3">
        <v>81.900000000000006</v>
      </c>
      <c r="C155" s="3">
        <v>70.75</v>
      </c>
      <c r="D155" s="3">
        <v>14.2</v>
      </c>
      <c r="E155" s="14">
        <f t="shared" si="5"/>
        <v>11.854896617407064</v>
      </c>
      <c r="F155" s="14">
        <f t="shared" si="4"/>
        <v>2.345103382592935</v>
      </c>
    </row>
    <row r="156" spans="1:6" x14ac:dyDescent="0.25">
      <c r="A156">
        <v>147</v>
      </c>
      <c r="B156" s="3">
        <v>99.1</v>
      </c>
      <c r="C156" s="3">
        <v>72.75</v>
      </c>
      <c r="D156" s="3">
        <v>19.2</v>
      </c>
      <c r="E156" s="14">
        <f t="shared" si="5"/>
        <v>22.01503973583123</v>
      </c>
      <c r="F156" s="14">
        <f t="shared" si="4"/>
        <v>-2.8150397358312311</v>
      </c>
    </row>
    <row r="157" spans="1:6" x14ac:dyDescent="0.25">
      <c r="A157">
        <v>148</v>
      </c>
      <c r="B157" s="3">
        <v>100.5</v>
      </c>
      <c r="C157" s="3">
        <v>69.75</v>
      </c>
      <c r="D157" s="3">
        <v>29.6</v>
      </c>
      <c r="E157" s="14">
        <f t="shared" si="5"/>
        <v>24.73967815364076</v>
      </c>
      <c r="F157" s="14">
        <f t="shared" si="4"/>
        <v>4.8603218463592412</v>
      </c>
    </row>
    <row r="158" spans="1:6" x14ac:dyDescent="0.25">
      <c r="A158">
        <v>149</v>
      </c>
      <c r="B158" s="3">
        <v>76.5</v>
      </c>
      <c r="C158" s="3">
        <v>72.5</v>
      </c>
      <c r="D158" s="3">
        <v>5.3</v>
      </c>
      <c r="E158" s="14">
        <f t="shared" si="5"/>
        <v>7.238358397430197</v>
      </c>
      <c r="F158" s="14">
        <f t="shared" si="4"/>
        <v>-1.9383583974301972</v>
      </c>
    </row>
    <row r="159" spans="1:6" x14ac:dyDescent="0.25">
      <c r="A159">
        <v>150</v>
      </c>
      <c r="B159" s="3">
        <v>106.8</v>
      </c>
      <c r="C159" s="3">
        <v>70.25</v>
      </c>
      <c r="D159" s="3">
        <v>25.2</v>
      </c>
      <c r="E159" s="14">
        <f t="shared" si="5"/>
        <v>28.600659013794292</v>
      </c>
      <c r="F159" s="14">
        <f t="shared" si="4"/>
        <v>-3.4006590137942929</v>
      </c>
    </row>
    <row r="160" spans="1:6" x14ac:dyDescent="0.25">
      <c r="A160">
        <v>151</v>
      </c>
      <c r="B160" s="3">
        <v>77.599999999999994</v>
      </c>
      <c r="C160" s="3">
        <v>69</v>
      </c>
      <c r="D160" s="3">
        <v>9.4</v>
      </c>
      <c r="E160" s="14">
        <f t="shared" si="5"/>
        <v>10.06485119672864</v>
      </c>
      <c r="F160" s="14">
        <f t="shared" si="4"/>
        <v>-0.66485119672863924</v>
      </c>
    </row>
    <row r="161" spans="1:6" x14ac:dyDescent="0.25">
      <c r="A161">
        <v>152</v>
      </c>
      <c r="B161" s="3">
        <v>102.9</v>
      </c>
      <c r="C161" s="3">
        <v>74.5</v>
      </c>
      <c r="D161" s="3">
        <v>19.600000000000001</v>
      </c>
      <c r="E161" s="14">
        <f t="shared" si="5"/>
        <v>23.47484888637279</v>
      </c>
      <c r="F161" s="14">
        <f t="shared" si="4"/>
        <v>-3.8748488863727886</v>
      </c>
    </row>
    <row r="162" spans="1:6" x14ac:dyDescent="0.25">
      <c r="A162">
        <v>153</v>
      </c>
      <c r="B162" s="3">
        <v>72.8</v>
      </c>
      <c r="C162" s="3">
        <v>72.25</v>
      </c>
      <c r="D162" s="3">
        <v>10.1</v>
      </c>
      <c r="E162" s="14">
        <f t="shared" si="5"/>
        <v>4.9446080702028681</v>
      </c>
      <c r="F162" s="14">
        <f t="shared" si="4"/>
        <v>5.1553919297971316</v>
      </c>
    </row>
    <row r="163" spans="1:6" x14ac:dyDescent="0.25">
      <c r="A163">
        <v>154</v>
      </c>
      <c r="B163" s="3">
        <v>88.2</v>
      </c>
      <c r="C163" s="3">
        <v>67.25</v>
      </c>
      <c r="D163" s="3">
        <v>16.5</v>
      </c>
      <c r="E163" s="14">
        <f t="shared" si="5"/>
        <v>18.115846626128977</v>
      </c>
      <c r="F163" s="14">
        <f t="shared" si="4"/>
        <v>-1.6158466261289774</v>
      </c>
    </row>
    <row r="164" spans="1:6" x14ac:dyDescent="0.25">
      <c r="A164">
        <v>155</v>
      </c>
      <c r="B164" s="3">
        <v>100.1</v>
      </c>
      <c r="C164" s="3">
        <v>73.5</v>
      </c>
      <c r="D164" s="3">
        <v>21</v>
      </c>
      <c r="E164" s="14">
        <f t="shared" si="5"/>
        <v>22.225518060748399</v>
      </c>
      <c r="F164" s="14">
        <f t="shared" si="4"/>
        <v>-1.2255180607483993</v>
      </c>
    </row>
    <row r="165" spans="1:6" x14ac:dyDescent="0.25">
      <c r="A165">
        <v>156</v>
      </c>
      <c r="B165" s="3">
        <v>83.5</v>
      </c>
      <c r="C165" s="3">
        <v>75.25</v>
      </c>
      <c r="D165" s="3">
        <v>17.3</v>
      </c>
      <c r="E165" s="14">
        <f t="shared" si="5"/>
        <v>10.211687389705617</v>
      </c>
      <c r="F165" s="14">
        <f t="shared" si="4"/>
        <v>7.0883126102943841</v>
      </c>
    </row>
    <row r="166" spans="1:6" x14ac:dyDescent="0.25">
      <c r="A166">
        <v>157</v>
      </c>
      <c r="B166" s="3">
        <v>105</v>
      </c>
      <c r="C166" s="3">
        <v>69</v>
      </c>
      <c r="D166" s="3">
        <v>31.2</v>
      </c>
      <c r="E166" s="14">
        <f t="shared" si="5"/>
        <v>28.161798800229171</v>
      </c>
      <c r="F166" s="14">
        <f t="shared" si="4"/>
        <v>3.0382011997708283</v>
      </c>
    </row>
    <row r="167" spans="1:6" x14ac:dyDescent="0.25">
      <c r="A167">
        <v>158</v>
      </c>
      <c r="B167" s="3">
        <v>90.8</v>
      </c>
      <c r="C167" s="3">
        <v>72.25</v>
      </c>
      <c r="D167" s="3">
        <v>10</v>
      </c>
      <c r="E167" s="14">
        <f t="shared" si="5"/>
        <v>16.833113795130224</v>
      </c>
      <c r="F167" s="14">
        <f t="shared" si="4"/>
        <v>-6.8331137951302239</v>
      </c>
    </row>
    <row r="168" spans="1:6" x14ac:dyDescent="0.25">
      <c r="A168">
        <v>159</v>
      </c>
      <c r="B168" s="3">
        <v>76.599999999999994</v>
      </c>
      <c r="C168" s="3">
        <v>68.75</v>
      </c>
      <c r="D168" s="3">
        <v>12.5</v>
      </c>
      <c r="E168" s="14">
        <f t="shared" si="5"/>
        <v>9.5543767282404204</v>
      </c>
      <c r="F168" s="14">
        <f t="shared" si="4"/>
        <v>2.9456232717595796</v>
      </c>
    </row>
    <row r="169" spans="1:6" x14ac:dyDescent="0.25">
      <c r="A169">
        <v>160</v>
      </c>
      <c r="B169" s="3">
        <v>92.4</v>
      </c>
      <c r="C169" s="3">
        <v>71.5</v>
      </c>
      <c r="D169" s="3">
        <v>22.5</v>
      </c>
      <c r="E169" s="14">
        <f t="shared" si="5"/>
        <v>18.33986407492479</v>
      </c>
      <c r="F169" s="14">
        <f t="shared" si="4"/>
        <v>4.1601359250752097</v>
      </c>
    </row>
    <row r="170" spans="1:6" x14ac:dyDescent="0.25">
      <c r="A170">
        <v>161</v>
      </c>
      <c r="B170" s="3">
        <v>81.2</v>
      </c>
      <c r="C170" s="3">
        <v>72.25</v>
      </c>
      <c r="D170" s="3">
        <v>9.4</v>
      </c>
      <c r="E170" s="14">
        <f t="shared" si="5"/>
        <v>10.492577408502299</v>
      </c>
      <c r="F170" s="14">
        <f t="shared" si="4"/>
        <v>-1.092577408502299</v>
      </c>
    </row>
    <row r="171" spans="1:6" x14ac:dyDescent="0.25">
      <c r="A171">
        <v>162</v>
      </c>
      <c r="B171" s="3">
        <v>95.6</v>
      </c>
      <c r="C171" s="3">
        <v>73</v>
      </c>
      <c r="D171" s="3">
        <v>14.6</v>
      </c>
      <c r="E171" s="14">
        <f t="shared" si="5"/>
        <v>19.553387773087614</v>
      </c>
      <c r="F171" s="14">
        <f t="shared" si="4"/>
        <v>-4.9533877730876146</v>
      </c>
    </row>
    <row r="172" spans="1:6" x14ac:dyDescent="0.25">
      <c r="A172">
        <v>163</v>
      </c>
      <c r="B172" s="3">
        <v>92.1</v>
      </c>
      <c r="C172" s="3">
        <v>68.75</v>
      </c>
      <c r="D172" s="3">
        <v>13</v>
      </c>
      <c r="E172" s="14">
        <f t="shared" si="5"/>
        <v>19.791701102483422</v>
      </c>
      <c r="F172" s="14">
        <f t="shared" si="4"/>
        <v>-6.7917011024834224</v>
      </c>
    </row>
    <row r="173" spans="1:6" x14ac:dyDescent="0.25">
      <c r="A173">
        <v>164</v>
      </c>
      <c r="B173" s="3">
        <v>83.4</v>
      </c>
      <c r="C173" s="3">
        <v>70.5</v>
      </c>
      <c r="D173" s="3">
        <v>15.1</v>
      </c>
      <c r="E173" s="14">
        <f t="shared" si="5"/>
        <v>12.995603499603206</v>
      </c>
      <c r="F173" s="14">
        <f t="shared" si="4"/>
        <v>2.1043965003967937</v>
      </c>
    </row>
    <row r="174" spans="1:6" x14ac:dyDescent="0.25">
      <c r="A174">
        <v>165</v>
      </c>
      <c r="B174" s="3">
        <v>106</v>
      </c>
      <c r="C174" s="3">
        <v>72</v>
      </c>
      <c r="D174" s="3">
        <v>27.3</v>
      </c>
      <c r="E174" s="14">
        <f t="shared" si="5"/>
        <v>27.022294479076628</v>
      </c>
      <c r="F174" s="14">
        <f t="shared" si="4"/>
        <v>0.27770552092337297</v>
      </c>
    </row>
    <row r="175" spans="1:6" x14ac:dyDescent="0.25">
      <c r="A175">
        <v>166</v>
      </c>
      <c r="B175" s="3">
        <v>95.1</v>
      </c>
      <c r="C175" s="3">
        <v>73.75</v>
      </c>
      <c r="D175" s="3">
        <v>19.2</v>
      </c>
      <c r="E175" s="14">
        <f t="shared" si="5"/>
        <v>18.773157287594167</v>
      </c>
      <c r="F175" s="14">
        <f t="shared" si="4"/>
        <v>0.42684271240583271</v>
      </c>
    </row>
    <row r="176" spans="1:6" x14ac:dyDescent="0.25">
      <c r="A176">
        <v>167</v>
      </c>
      <c r="B176" s="3">
        <v>90.4</v>
      </c>
      <c r="C176" s="3">
        <v>68</v>
      </c>
      <c r="D176" s="3">
        <v>21.8</v>
      </c>
      <c r="E176" s="14">
        <f t="shared" si="5"/>
        <v>19.11889199937464</v>
      </c>
      <c r="F176" s="14">
        <f t="shared" si="4"/>
        <v>2.6811080006253611</v>
      </c>
    </row>
    <row r="177" spans="1:6" x14ac:dyDescent="0.25">
      <c r="A177">
        <v>168</v>
      </c>
      <c r="B177" s="3">
        <v>100.4</v>
      </c>
      <c r="C177" s="3">
        <v>72.25</v>
      </c>
      <c r="D177" s="3">
        <v>20.3</v>
      </c>
      <c r="E177" s="14">
        <f t="shared" si="5"/>
        <v>23.173650181758148</v>
      </c>
      <c r="F177" s="14">
        <f t="shared" si="4"/>
        <v>-2.8736501817581477</v>
      </c>
    </row>
    <row r="178" spans="1:6" x14ac:dyDescent="0.25">
      <c r="A178">
        <v>169</v>
      </c>
      <c r="B178" s="3">
        <v>115.9</v>
      </c>
      <c r="C178" s="3">
        <v>69.5</v>
      </c>
      <c r="D178" s="3">
        <v>36.299999999999997</v>
      </c>
      <c r="E178" s="14">
        <f t="shared" si="5"/>
        <v>35.06095334564192</v>
      </c>
      <c r="F178" s="14">
        <f t="shared" si="4"/>
        <v>1.2390466543580771</v>
      </c>
    </row>
    <row r="179" spans="1:6" x14ac:dyDescent="0.25">
      <c r="A179">
        <v>170</v>
      </c>
      <c r="B179" s="3">
        <v>90.8</v>
      </c>
      <c r="C179" s="3">
        <v>69.5</v>
      </c>
      <c r="D179" s="3">
        <v>16.5</v>
      </c>
      <c r="E179" s="14">
        <f t="shared" si="5"/>
        <v>18.483092584770993</v>
      </c>
      <c r="F179" s="14">
        <f t="shared" si="4"/>
        <v>-1.9830925847709935</v>
      </c>
    </row>
    <row r="180" spans="1:6" x14ac:dyDescent="0.25">
      <c r="A180">
        <v>171</v>
      </c>
      <c r="B180" s="3">
        <v>81.900000000000006</v>
      </c>
      <c r="C180" s="3">
        <v>67.75</v>
      </c>
      <c r="D180" s="3">
        <v>3</v>
      </c>
      <c r="E180" s="14">
        <f t="shared" si="5"/>
        <v>13.654873478833352</v>
      </c>
      <c r="F180" s="14">
        <f t="shared" si="4"/>
        <v>-10.654873478833352</v>
      </c>
    </row>
    <row r="181" spans="1:6" x14ac:dyDescent="0.25">
      <c r="A181">
        <v>172</v>
      </c>
      <c r="B181" s="3">
        <v>75</v>
      </c>
      <c r="C181" s="3">
        <v>65.5</v>
      </c>
      <c r="D181" s="3">
        <v>0.7</v>
      </c>
      <c r="E181" s="14">
        <f t="shared" si="5"/>
        <v>10.447595597014249</v>
      </c>
      <c r="F181" s="14">
        <f t="shared" si="4"/>
        <v>-9.74759559701425</v>
      </c>
    </row>
    <row r="182" spans="1:6" x14ac:dyDescent="0.25">
      <c r="A182">
        <v>173</v>
      </c>
      <c r="B182" s="3">
        <v>90.3</v>
      </c>
      <c r="C182" s="3">
        <v>71</v>
      </c>
      <c r="D182" s="3">
        <v>20.5</v>
      </c>
      <c r="E182" s="14">
        <f t="shared" si="5"/>
        <v>17.252867883920977</v>
      </c>
      <c r="F182" s="14">
        <f t="shared" si="4"/>
        <v>3.2471321160790225</v>
      </c>
    </row>
    <row r="183" spans="1:6" x14ac:dyDescent="0.25">
      <c r="A183">
        <v>174</v>
      </c>
      <c r="B183" s="3">
        <v>90.3</v>
      </c>
      <c r="C183" s="3">
        <v>71.5</v>
      </c>
      <c r="D183" s="3">
        <v>16.899999999999999</v>
      </c>
      <c r="E183" s="14">
        <f t="shared" si="5"/>
        <v>16.952871740349927</v>
      </c>
      <c r="F183" s="14">
        <f t="shared" si="4"/>
        <v>-5.2871740349928587E-2</v>
      </c>
    </row>
    <row r="184" spans="1:6" x14ac:dyDescent="0.25">
      <c r="A184">
        <v>175</v>
      </c>
      <c r="B184" s="3">
        <v>108.8</v>
      </c>
      <c r="C184" s="3">
        <v>71.75</v>
      </c>
      <c r="D184" s="3">
        <v>25.3</v>
      </c>
      <c r="E184" s="14">
        <f t="shared" si="5"/>
        <v>29.021615663628623</v>
      </c>
      <c r="F184" s="14">
        <f t="shared" si="4"/>
        <v>-3.7216156636286222</v>
      </c>
    </row>
    <row r="185" spans="1:6" x14ac:dyDescent="0.25">
      <c r="A185">
        <v>176</v>
      </c>
      <c r="B185" s="3">
        <v>79.400000000000006</v>
      </c>
      <c r="C185" s="3">
        <v>69.25</v>
      </c>
      <c r="D185" s="3">
        <v>9.9</v>
      </c>
      <c r="E185" s="14">
        <f t="shared" si="5"/>
        <v>11.103703697435854</v>
      </c>
      <c r="F185" s="14">
        <f t="shared" si="4"/>
        <v>-1.2037036974358539</v>
      </c>
    </row>
    <row r="186" spans="1:6" x14ac:dyDescent="0.25">
      <c r="A186">
        <v>177</v>
      </c>
      <c r="B186" s="3">
        <v>83.2</v>
      </c>
      <c r="C186" s="3">
        <v>67</v>
      </c>
      <c r="D186" s="3">
        <v>13.1</v>
      </c>
      <c r="E186" s="14">
        <f t="shared" si="5"/>
        <v>14.963481996545795</v>
      </c>
      <c r="F186" s="14">
        <f t="shared" si="4"/>
        <v>-1.8634819965457954</v>
      </c>
    </row>
    <row r="187" spans="1:6" x14ac:dyDescent="0.25">
      <c r="A187">
        <v>178</v>
      </c>
      <c r="B187" s="3">
        <v>110.3</v>
      </c>
      <c r="C187" s="3">
        <v>71.5</v>
      </c>
      <c r="D187" s="3">
        <v>29.9</v>
      </c>
      <c r="E187" s="14">
        <f t="shared" si="5"/>
        <v>30.162322545824757</v>
      </c>
      <c r="F187" s="14">
        <f t="shared" si="4"/>
        <v>-0.26232254582475889</v>
      </c>
    </row>
    <row r="188" spans="1:6" x14ac:dyDescent="0.25">
      <c r="A188">
        <v>179</v>
      </c>
      <c r="B188" s="3">
        <v>92.7</v>
      </c>
      <c r="C188" s="3">
        <v>69.25</v>
      </c>
      <c r="D188" s="3">
        <v>22.5</v>
      </c>
      <c r="E188" s="14">
        <f t="shared" si="5"/>
        <v>19.887988483076619</v>
      </c>
      <c r="F188" s="14">
        <f t="shared" si="4"/>
        <v>2.6120115169233813</v>
      </c>
    </row>
    <row r="189" spans="1:6" x14ac:dyDescent="0.25">
      <c r="A189">
        <v>180</v>
      </c>
      <c r="B189" s="3">
        <v>104.5</v>
      </c>
      <c r="C189" s="3">
        <v>74.5</v>
      </c>
      <c r="D189" s="3">
        <v>16.899999999999999</v>
      </c>
      <c r="E189" s="14">
        <f t="shared" si="5"/>
        <v>24.531604950810781</v>
      </c>
      <c r="F189" s="14">
        <f t="shared" si="4"/>
        <v>-7.6316049508107824</v>
      </c>
    </row>
    <row r="190" spans="1:6" x14ac:dyDescent="0.25">
      <c r="A190">
        <v>181</v>
      </c>
      <c r="B190" s="3">
        <v>104.6</v>
      </c>
      <c r="C190" s="3">
        <v>74.25</v>
      </c>
      <c r="D190" s="3">
        <v>26.6</v>
      </c>
      <c r="E190" s="14">
        <f t="shared" si="5"/>
        <v>24.747650276623673</v>
      </c>
      <c r="F190" s="14">
        <f t="shared" si="4"/>
        <v>1.852349723376328</v>
      </c>
    </row>
    <row r="191" spans="1:6" x14ac:dyDescent="0.25">
      <c r="A191">
        <v>182</v>
      </c>
      <c r="B191" s="3">
        <v>69.400000000000006</v>
      </c>
      <c r="C191" s="3">
        <v>68</v>
      </c>
      <c r="D191" s="3">
        <v>0</v>
      </c>
      <c r="E191" s="14">
        <f t="shared" si="5"/>
        <v>5.2489686536260649</v>
      </c>
      <c r="F191" s="14">
        <f t="shared" si="4"/>
        <v>-5.2489686536260649</v>
      </c>
    </row>
    <row r="192" spans="1:6" x14ac:dyDescent="0.25">
      <c r="A192">
        <v>183</v>
      </c>
      <c r="B192" s="3">
        <v>83.6</v>
      </c>
      <c r="C192" s="3">
        <v>67.25</v>
      </c>
      <c r="D192" s="3">
        <v>11.5</v>
      </c>
      <c r="E192" s="14">
        <f t="shared" si="5"/>
        <v>15.077672940869761</v>
      </c>
      <c r="F192" s="14">
        <f t="shared" si="4"/>
        <v>-3.5776729408697605</v>
      </c>
    </row>
    <row r="193" spans="1:6" x14ac:dyDescent="0.25">
      <c r="A193">
        <v>184</v>
      </c>
      <c r="B193" s="3">
        <v>86.8</v>
      </c>
      <c r="C193" s="3">
        <v>69.75</v>
      </c>
      <c r="D193" s="3">
        <v>12.1</v>
      </c>
      <c r="E193" s="14">
        <f t="shared" si="5"/>
        <v>15.691204351890498</v>
      </c>
      <c r="F193" s="14">
        <f t="shared" si="4"/>
        <v>-3.5912043518904984</v>
      </c>
    </row>
    <row r="194" spans="1:6" x14ac:dyDescent="0.25">
      <c r="A194">
        <v>185</v>
      </c>
      <c r="B194" s="3">
        <v>90.4</v>
      </c>
      <c r="C194" s="3">
        <v>74.25</v>
      </c>
      <c r="D194" s="3">
        <v>17.5</v>
      </c>
      <c r="E194" s="14">
        <f t="shared" si="5"/>
        <v>15.368940204736539</v>
      </c>
      <c r="F194" s="14">
        <f t="shared" si="4"/>
        <v>2.1310597952634609</v>
      </c>
    </row>
    <row r="195" spans="1:6" x14ac:dyDescent="0.25">
      <c r="A195">
        <v>186</v>
      </c>
      <c r="B195" s="3">
        <v>83.7</v>
      </c>
      <c r="C195" s="3">
        <v>71.5</v>
      </c>
      <c r="D195" s="3">
        <v>8.6</v>
      </c>
      <c r="E195" s="14">
        <f t="shared" si="5"/>
        <v>12.593752974543229</v>
      </c>
      <c r="F195" s="14">
        <f t="shared" si="4"/>
        <v>-3.993752974543229</v>
      </c>
    </row>
    <row r="196" spans="1:6" x14ac:dyDescent="0.25">
      <c r="A196">
        <v>187</v>
      </c>
      <c r="B196" s="3">
        <v>109.3</v>
      </c>
      <c r="C196" s="3">
        <v>74.25</v>
      </c>
      <c r="D196" s="3">
        <v>23.6</v>
      </c>
      <c r="E196" s="14">
        <f t="shared" si="5"/>
        <v>27.851871215910265</v>
      </c>
      <c r="F196" s="14">
        <f t="shared" si="4"/>
        <v>-4.2518712159102634</v>
      </c>
    </row>
    <row r="197" spans="1:6" x14ac:dyDescent="0.25">
      <c r="A197">
        <v>188</v>
      </c>
      <c r="B197" s="3">
        <v>98.9</v>
      </c>
      <c r="C197" s="3">
        <v>72</v>
      </c>
      <c r="D197" s="3">
        <v>20.399999999999999</v>
      </c>
      <c r="E197" s="14">
        <f t="shared" si="5"/>
        <v>22.332939443133064</v>
      </c>
      <c r="F197" s="14">
        <f t="shared" si="4"/>
        <v>-1.9329394431330655</v>
      </c>
    </row>
    <row r="198" spans="1:6" x14ac:dyDescent="0.25">
      <c r="A198">
        <v>189</v>
      </c>
      <c r="B198" s="3">
        <v>98</v>
      </c>
      <c r="C198" s="3">
        <v>72.5</v>
      </c>
      <c r="D198" s="3">
        <v>20.5</v>
      </c>
      <c r="E198" s="14">
        <f t="shared" si="5"/>
        <v>21.438518013315644</v>
      </c>
      <c r="F198" s="14">
        <f t="shared" si="4"/>
        <v>-0.93851801331564388</v>
      </c>
    </row>
    <row r="199" spans="1:6" x14ac:dyDescent="0.25">
      <c r="A199">
        <v>190</v>
      </c>
      <c r="B199" s="3">
        <v>101.2</v>
      </c>
      <c r="C199" s="3">
        <v>68.25</v>
      </c>
      <c r="D199" s="3">
        <v>24.4</v>
      </c>
      <c r="E199" s="14">
        <f t="shared" si="5"/>
        <v>26.101997362545532</v>
      </c>
      <c r="F199" s="14">
        <f t="shared" si="4"/>
        <v>-1.7019973625455336</v>
      </c>
    </row>
    <row r="200" spans="1:6" x14ac:dyDescent="0.25">
      <c r="A200">
        <v>191</v>
      </c>
      <c r="B200" s="3">
        <v>80.599999999999994</v>
      </c>
      <c r="C200" s="3">
        <v>69.25</v>
      </c>
      <c r="D200" s="3">
        <v>11.4</v>
      </c>
      <c r="E200" s="14">
        <f t="shared" si="5"/>
        <v>11.89627074576434</v>
      </c>
      <c r="F200" s="14">
        <f t="shared" si="4"/>
        <v>-0.49627074576434005</v>
      </c>
    </row>
    <row r="201" spans="1:6" x14ac:dyDescent="0.25">
      <c r="A201">
        <v>192</v>
      </c>
      <c r="B201" s="3">
        <v>113.7</v>
      </c>
      <c r="C201" s="3">
        <v>76</v>
      </c>
      <c r="D201" s="3">
        <v>38.1</v>
      </c>
      <c r="E201" s="14">
        <f t="shared" si="5"/>
        <v>29.707963890616057</v>
      </c>
      <c r="F201" s="14">
        <f t="shared" si="4"/>
        <v>8.3920361093839446</v>
      </c>
    </row>
    <row r="202" spans="1:6" x14ac:dyDescent="0.25">
      <c r="A202">
        <v>193</v>
      </c>
      <c r="B202" s="3">
        <v>94.1</v>
      </c>
      <c r="C202" s="3">
        <v>70.5</v>
      </c>
      <c r="D202" s="3">
        <v>15.9</v>
      </c>
      <c r="E202" s="14">
        <f t="shared" si="5"/>
        <v>20.062659680532235</v>
      </c>
      <c r="F202" s="14">
        <f t="shared" ref="F202:F261" si="6">(D202-E202)</f>
        <v>-4.1626596805322347</v>
      </c>
    </row>
    <row r="203" spans="1:6" x14ac:dyDescent="0.25">
      <c r="A203">
        <v>194</v>
      </c>
      <c r="B203" s="3">
        <v>105.7</v>
      </c>
      <c r="C203" s="3">
        <v>74.75</v>
      </c>
      <c r="D203" s="3">
        <v>24.7</v>
      </c>
      <c r="E203" s="14">
        <f t="shared" ref="E203:E261" si="7">$R$6+$Q$6*B203+$P$6*C203</f>
        <v>25.174173927353735</v>
      </c>
      <c r="F203" s="14">
        <f t="shared" si="6"/>
        <v>-0.47417392735373554</v>
      </c>
    </row>
    <row r="204" spans="1:6" x14ac:dyDescent="0.25">
      <c r="A204">
        <v>195</v>
      </c>
      <c r="B204" s="3">
        <v>85.6</v>
      </c>
      <c r="C204" s="3">
        <v>72.75</v>
      </c>
      <c r="D204" s="3">
        <v>22.8</v>
      </c>
      <c r="E204" s="14">
        <f t="shared" si="7"/>
        <v>13.098660442135717</v>
      </c>
      <c r="F204" s="14">
        <f t="shared" si="6"/>
        <v>9.7013395578642836</v>
      </c>
    </row>
    <row r="205" spans="1:6" x14ac:dyDescent="0.25">
      <c r="A205">
        <v>196</v>
      </c>
      <c r="B205" s="3">
        <v>96.6</v>
      </c>
      <c r="C205" s="3">
        <v>68.25</v>
      </c>
      <c r="D205" s="3">
        <v>25.5</v>
      </c>
      <c r="E205" s="14">
        <f t="shared" si="7"/>
        <v>23.063823677286308</v>
      </c>
      <c r="F205" s="14">
        <f t="shared" si="6"/>
        <v>2.4361763227136919</v>
      </c>
    </row>
    <row r="206" spans="1:6" x14ac:dyDescent="0.25">
      <c r="A206">
        <v>197</v>
      </c>
      <c r="B206" s="3">
        <v>86</v>
      </c>
      <c r="C206" s="3">
        <v>69</v>
      </c>
      <c r="D206" s="3">
        <v>22</v>
      </c>
      <c r="E206" s="14">
        <f t="shared" si="7"/>
        <v>15.612820535028071</v>
      </c>
      <c r="F206" s="14">
        <f t="shared" si="6"/>
        <v>6.3871794649719291</v>
      </c>
    </row>
    <row r="207" spans="1:6" x14ac:dyDescent="0.25">
      <c r="A207">
        <v>198</v>
      </c>
      <c r="B207" s="3">
        <v>89.7</v>
      </c>
      <c r="C207" s="3">
        <v>71.5</v>
      </c>
      <c r="D207" s="3">
        <v>17.7</v>
      </c>
      <c r="E207" s="14">
        <f t="shared" si="7"/>
        <v>16.556588216185681</v>
      </c>
      <c r="F207" s="14">
        <f t="shared" si="6"/>
        <v>1.1434117838143187</v>
      </c>
    </row>
    <row r="208" spans="1:6" x14ac:dyDescent="0.25">
      <c r="A208">
        <v>199</v>
      </c>
      <c r="B208" s="3">
        <v>78</v>
      </c>
      <c r="C208" s="3">
        <v>72.75</v>
      </c>
      <c r="D208" s="3">
        <v>6.6</v>
      </c>
      <c r="E208" s="14">
        <f t="shared" si="7"/>
        <v>8.0790691360552813</v>
      </c>
      <c r="F208" s="14">
        <f t="shared" si="6"/>
        <v>-1.4790691360552817</v>
      </c>
    </row>
    <row r="209" spans="1:6" x14ac:dyDescent="0.25">
      <c r="A209">
        <v>200</v>
      </c>
      <c r="B209" s="3">
        <v>89.7</v>
      </c>
      <c r="C209" s="3">
        <v>67.5</v>
      </c>
      <c r="D209" s="3">
        <v>23.6</v>
      </c>
      <c r="E209" s="14">
        <f t="shared" si="7"/>
        <v>18.956557364754062</v>
      </c>
      <c r="F209" s="14">
        <f t="shared" si="6"/>
        <v>4.6434426352459397</v>
      </c>
    </row>
    <row r="210" spans="1:6" x14ac:dyDescent="0.25">
      <c r="A210">
        <v>201</v>
      </c>
      <c r="B210" s="3">
        <v>89.2</v>
      </c>
      <c r="C210" s="3">
        <v>70.25</v>
      </c>
      <c r="D210" s="3">
        <v>12.2</v>
      </c>
      <c r="E210" s="14">
        <f t="shared" si="7"/>
        <v>16.976342304976434</v>
      </c>
      <c r="F210" s="14">
        <f t="shared" si="6"/>
        <v>-4.7763423049764349</v>
      </c>
    </row>
    <row r="211" spans="1:6" x14ac:dyDescent="0.25">
      <c r="A211">
        <v>202</v>
      </c>
      <c r="B211" s="3">
        <v>85.7</v>
      </c>
      <c r="C211" s="3">
        <v>69.25</v>
      </c>
      <c r="D211" s="3">
        <v>22.1</v>
      </c>
      <c r="E211" s="14">
        <f t="shared" si="7"/>
        <v>15.26468070116043</v>
      </c>
      <c r="F211" s="14">
        <f t="shared" si="6"/>
        <v>6.8353192988395719</v>
      </c>
    </row>
    <row r="212" spans="1:6" x14ac:dyDescent="0.25">
      <c r="A212">
        <v>203</v>
      </c>
      <c r="B212" s="3">
        <v>103.1</v>
      </c>
      <c r="C212" s="3">
        <v>71.5</v>
      </c>
      <c r="D212" s="3">
        <v>28.7</v>
      </c>
      <c r="E212" s="14">
        <f t="shared" si="7"/>
        <v>25.406920255853827</v>
      </c>
      <c r="F212" s="14">
        <f t="shared" si="6"/>
        <v>3.2930797441461728</v>
      </c>
    </row>
    <row r="213" spans="1:6" x14ac:dyDescent="0.25">
      <c r="A213">
        <v>204</v>
      </c>
      <c r="B213" s="3">
        <v>89.1</v>
      </c>
      <c r="C213" s="3">
        <v>74</v>
      </c>
      <c r="D213" s="3">
        <v>6</v>
      </c>
      <c r="E213" s="14">
        <f t="shared" si="7"/>
        <v>14.660323974166197</v>
      </c>
      <c r="F213" s="14">
        <f t="shared" si="6"/>
        <v>-8.6603239741661966</v>
      </c>
    </row>
    <row r="214" spans="1:6" x14ac:dyDescent="0.25">
      <c r="A214">
        <v>205</v>
      </c>
      <c r="B214" s="3">
        <v>113.9</v>
      </c>
      <c r="C214" s="3">
        <v>69.75</v>
      </c>
      <c r="D214" s="3">
        <v>34.799999999999997</v>
      </c>
      <c r="E214" s="14">
        <f t="shared" si="7"/>
        <v>33.590010193308906</v>
      </c>
      <c r="F214" s="14">
        <f t="shared" si="6"/>
        <v>1.209989806691091</v>
      </c>
    </row>
    <row r="215" spans="1:6" x14ac:dyDescent="0.25">
      <c r="A215">
        <v>206</v>
      </c>
      <c r="B215" s="3">
        <v>96.3</v>
      </c>
      <c r="C215" s="3">
        <v>73</v>
      </c>
      <c r="D215" s="3">
        <v>16.600000000000001</v>
      </c>
      <c r="E215" s="14">
        <f t="shared" si="7"/>
        <v>20.015718551279235</v>
      </c>
      <c r="F215" s="14">
        <f t="shared" si="6"/>
        <v>-3.4157185512792338</v>
      </c>
    </row>
    <row r="216" spans="1:6" x14ac:dyDescent="0.25">
      <c r="A216">
        <v>207</v>
      </c>
      <c r="B216" s="3">
        <v>93.9</v>
      </c>
      <c r="C216" s="3">
        <v>65.5</v>
      </c>
      <c r="D216" s="3">
        <v>32.9</v>
      </c>
      <c r="E216" s="14">
        <f t="shared" si="7"/>
        <v>22.930526608187975</v>
      </c>
      <c r="F216" s="14">
        <f t="shared" si="6"/>
        <v>9.9694733918120235</v>
      </c>
    </row>
    <row r="217" spans="1:6" x14ac:dyDescent="0.25">
      <c r="A217">
        <v>208</v>
      </c>
      <c r="B217" s="3">
        <v>101.3</v>
      </c>
      <c r="C217" s="3">
        <v>72.5</v>
      </c>
      <c r="D217" s="3">
        <v>32.799999999999997</v>
      </c>
      <c r="E217" s="14">
        <f t="shared" si="7"/>
        <v>23.618077396218993</v>
      </c>
      <c r="F217" s="14">
        <f t="shared" si="6"/>
        <v>9.181922603781004</v>
      </c>
    </row>
    <row r="218" spans="1:6" x14ac:dyDescent="0.25">
      <c r="A218">
        <v>209</v>
      </c>
      <c r="B218" s="3">
        <v>83.9</v>
      </c>
      <c r="C218" s="3">
        <v>70.25</v>
      </c>
      <c r="D218" s="3">
        <v>9.6</v>
      </c>
      <c r="E218" s="14">
        <f t="shared" si="7"/>
        <v>13.475837841525603</v>
      </c>
      <c r="F218" s="14">
        <f t="shared" si="6"/>
        <v>-3.8758378415256036</v>
      </c>
    </row>
    <row r="219" spans="1:6" x14ac:dyDescent="0.25">
      <c r="A219">
        <v>210</v>
      </c>
      <c r="B219" s="3">
        <v>84.4</v>
      </c>
      <c r="C219" s="3">
        <v>70.75</v>
      </c>
      <c r="D219" s="3">
        <v>10.8</v>
      </c>
      <c r="E219" s="14">
        <f t="shared" si="7"/>
        <v>13.506077968091425</v>
      </c>
      <c r="F219" s="14">
        <f t="shared" si="6"/>
        <v>-2.7060779680914244</v>
      </c>
    </row>
    <row r="220" spans="1:6" x14ac:dyDescent="0.25">
      <c r="A220">
        <v>211</v>
      </c>
      <c r="B220" s="3">
        <v>79.400000000000006</v>
      </c>
      <c r="C220" s="3">
        <v>68</v>
      </c>
      <c r="D220" s="3">
        <v>7.1</v>
      </c>
      <c r="E220" s="14">
        <f t="shared" si="7"/>
        <v>11.85369405636348</v>
      </c>
      <c r="F220" s="14">
        <f t="shared" si="6"/>
        <v>-4.7536940563634804</v>
      </c>
    </row>
    <row r="221" spans="1:6" x14ac:dyDescent="0.25">
      <c r="A221">
        <v>212</v>
      </c>
      <c r="B221" s="3">
        <v>104</v>
      </c>
      <c r="C221" s="3">
        <v>74.5</v>
      </c>
      <c r="D221" s="3">
        <v>27.2</v>
      </c>
      <c r="E221" s="14">
        <f t="shared" si="7"/>
        <v>24.201368680673902</v>
      </c>
      <c r="F221" s="14">
        <f t="shared" si="6"/>
        <v>2.9986313193260976</v>
      </c>
    </row>
    <row r="222" spans="1:6" x14ac:dyDescent="0.25">
      <c r="A222">
        <v>213</v>
      </c>
      <c r="B222" s="3">
        <v>89.7</v>
      </c>
      <c r="C222" s="3">
        <v>71.75</v>
      </c>
      <c r="D222" s="3">
        <v>19.5</v>
      </c>
      <c r="E222" s="14">
        <f t="shared" si="7"/>
        <v>16.406590144400155</v>
      </c>
      <c r="F222" s="14">
        <f t="shared" si="6"/>
        <v>3.0934098555998446</v>
      </c>
    </row>
    <row r="223" spans="1:6" x14ac:dyDescent="0.25">
      <c r="A223">
        <v>214</v>
      </c>
      <c r="B223" s="3">
        <v>97.6</v>
      </c>
      <c r="C223" s="3">
        <v>70.75</v>
      </c>
      <c r="D223" s="3">
        <v>18.7</v>
      </c>
      <c r="E223" s="14">
        <f t="shared" si="7"/>
        <v>22.224315499704808</v>
      </c>
      <c r="F223" s="14">
        <f t="shared" si="6"/>
        <v>-3.5243154997048087</v>
      </c>
    </row>
    <row r="224" spans="1:6" x14ac:dyDescent="0.25">
      <c r="A224">
        <v>215</v>
      </c>
      <c r="B224" s="3">
        <v>87.6</v>
      </c>
      <c r="C224" s="3">
        <v>73</v>
      </c>
      <c r="D224" s="3">
        <v>19.5</v>
      </c>
      <c r="E224" s="14">
        <f t="shared" si="7"/>
        <v>14.269607450897674</v>
      </c>
      <c r="F224" s="14">
        <f t="shared" si="6"/>
        <v>5.2303925491023264</v>
      </c>
    </row>
    <row r="225" spans="1:6" x14ac:dyDescent="0.25">
      <c r="A225">
        <v>216</v>
      </c>
      <c r="B225" s="3">
        <v>122.1</v>
      </c>
      <c r="C225" s="3">
        <v>64</v>
      </c>
      <c r="D225" s="3">
        <v>47.5</v>
      </c>
      <c r="E225" s="14">
        <f t="shared" si="7"/>
        <v>42.455840674620632</v>
      </c>
      <c r="F225" s="14">
        <f t="shared" si="6"/>
        <v>5.0441593253793684</v>
      </c>
    </row>
    <row r="226" spans="1:6" x14ac:dyDescent="0.25">
      <c r="A226">
        <v>217</v>
      </c>
      <c r="B226" s="3">
        <v>81.099999999999994</v>
      </c>
      <c r="C226" s="3">
        <v>69.75</v>
      </c>
      <c r="D226" s="3">
        <v>13.6</v>
      </c>
      <c r="E226" s="14">
        <f t="shared" si="7"/>
        <v>11.926510872330169</v>
      </c>
      <c r="F226" s="14">
        <f t="shared" si="6"/>
        <v>1.6734891276698303</v>
      </c>
    </row>
    <row r="227" spans="1:6" x14ac:dyDescent="0.25">
      <c r="A227">
        <v>218</v>
      </c>
      <c r="B227" s="3">
        <v>81.5</v>
      </c>
      <c r="C227" s="3">
        <v>70</v>
      </c>
      <c r="D227" s="3">
        <v>7.5</v>
      </c>
      <c r="E227" s="14">
        <f t="shared" si="7"/>
        <v>12.040701816654142</v>
      </c>
      <c r="F227" s="14">
        <f t="shared" si="6"/>
        <v>-4.540701816654142</v>
      </c>
    </row>
    <row r="228" spans="1:6" x14ac:dyDescent="0.25">
      <c r="A228">
        <v>219</v>
      </c>
      <c r="B228" s="3">
        <v>100</v>
      </c>
      <c r="C228" s="3">
        <v>71.75</v>
      </c>
      <c r="D228" s="3">
        <v>24.5</v>
      </c>
      <c r="E228" s="14">
        <f t="shared" si="7"/>
        <v>23.209457309219701</v>
      </c>
      <c r="F228" s="14">
        <f t="shared" si="6"/>
        <v>1.290542690780299</v>
      </c>
    </row>
    <row r="229" spans="1:6" x14ac:dyDescent="0.25">
      <c r="A229">
        <v>220</v>
      </c>
      <c r="B229" s="3">
        <v>88.7</v>
      </c>
      <c r="C229" s="3">
        <v>69.25</v>
      </c>
      <c r="D229" s="3">
        <v>15</v>
      </c>
      <c r="E229" s="14">
        <f t="shared" si="7"/>
        <v>17.246098321981655</v>
      </c>
      <c r="F229" s="14">
        <f t="shared" si="6"/>
        <v>-2.2460983219816555</v>
      </c>
    </row>
    <row r="230" spans="1:6" x14ac:dyDescent="0.25">
      <c r="A230">
        <v>221</v>
      </c>
      <c r="B230" s="3">
        <v>91.8</v>
      </c>
      <c r="C230" s="3">
        <v>70.5</v>
      </c>
      <c r="D230" s="3">
        <v>12.4</v>
      </c>
      <c r="E230" s="14">
        <f t="shared" si="7"/>
        <v>18.54357283790263</v>
      </c>
      <c r="F230" s="14">
        <f t="shared" si="6"/>
        <v>-6.1435728379026298</v>
      </c>
    </row>
    <row r="231" spans="1:6" x14ac:dyDescent="0.25">
      <c r="A231">
        <v>222</v>
      </c>
      <c r="B231" s="3">
        <v>110.4</v>
      </c>
      <c r="C231" s="3">
        <v>72.25</v>
      </c>
      <c r="D231" s="3">
        <v>26</v>
      </c>
      <c r="E231" s="14">
        <f t="shared" si="7"/>
        <v>29.778375584495564</v>
      </c>
      <c r="F231" s="14">
        <f t="shared" si="6"/>
        <v>-3.7783755844955635</v>
      </c>
    </row>
    <row r="232" spans="1:6" x14ac:dyDescent="0.25">
      <c r="A232">
        <v>223</v>
      </c>
      <c r="B232" s="3">
        <v>87.6</v>
      </c>
      <c r="C232" s="3">
        <v>67.5</v>
      </c>
      <c r="D232" s="3">
        <v>11.5</v>
      </c>
      <c r="E232" s="14">
        <f t="shared" si="7"/>
        <v>17.569565030179199</v>
      </c>
      <c r="F232" s="14">
        <f t="shared" si="6"/>
        <v>-6.0695650301791986</v>
      </c>
    </row>
    <row r="233" spans="1:6" x14ac:dyDescent="0.25">
      <c r="A233">
        <v>224</v>
      </c>
      <c r="B233" s="3">
        <v>82.8</v>
      </c>
      <c r="C233" s="3">
        <v>67.25</v>
      </c>
      <c r="D233" s="3">
        <v>5.2</v>
      </c>
      <c r="E233" s="14">
        <f t="shared" si="7"/>
        <v>14.549294908650765</v>
      </c>
      <c r="F233" s="14">
        <f t="shared" si="6"/>
        <v>-9.3492949086507657</v>
      </c>
    </row>
    <row r="234" spans="1:6" x14ac:dyDescent="0.25">
      <c r="A234">
        <v>225</v>
      </c>
      <c r="B234" s="3">
        <v>95.3</v>
      </c>
      <c r="C234" s="3">
        <v>68.75</v>
      </c>
      <c r="D234" s="3">
        <v>10.9</v>
      </c>
      <c r="E234" s="14">
        <f t="shared" si="7"/>
        <v>21.905213231359397</v>
      </c>
      <c r="F234" s="14">
        <f t="shared" si="6"/>
        <v>-11.005213231359397</v>
      </c>
    </row>
    <row r="235" spans="1:6" x14ac:dyDescent="0.25">
      <c r="A235">
        <v>226</v>
      </c>
      <c r="B235" s="3">
        <v>78.2</v>
      </c>
      <c r="C235" s="3">
        <v>66.75</v>
      </c>
      <c r="D235" s="3">
        <v>12.5</v>
      </c>
      <c r="E235" s="14">
        <f t="shared" si="7"/>
        <v>11.811117366962606</v>
      </c>
      <c r="F235" s="14">
        <f t="shared" si="6"/>
        <v>0.6888826330373945</v>
      </c>
    </row>
    <row r="236" spans="1:6" x14ac:dyDescent="0.25">
      <c r="A236">
        <v>227</v>
      </c>
      <c r="B236" s="3">
        <v>91.1</v>
      </c>
      <c r="C236" s="3">
        <v>68.25</v>
      </c>
      <c r="D236" s="3">
        <v>14.8</v>
      </c>
      <c r="E236" s="14">
        <f t="shared" si="7"/>
        <v>19.431224705780728</v>
      </c>
      <c r="F236" s="14">
        <f t="shared" si="6"/>
        <v>-4.6312247057807276</v>
      </c>
    </row>
    <row r="237" spans="1:6" x14ac:dyDescent="0.25">
      <c r="A237">
        <v>228</v>
      </c>
      <c r="B237" s="3">
        <v>96.7</v>
      </c>
      <c r="C237" s="3">
        <v>74.25</v>
      </c>
      <c r="D237" s="3">
        <v>25.2</v>
      </c>
      <c r="E237" s="14">
        <f t="shared" si="7"/>
        <v>19.529917208461114</v>
      </c>
      <c r="F237" s="14">
        <f t="shared" si="6"/>
        <v>5.6700827915388849</v>
      </c>
    </row>
    <row r="238" spans="1:6" x14ac:dyDescent="0.25">
      <c r="A238">
        <v>229</v>
      </c>
      <c r="B238" s="3">
        <v>89.4</v>
      </c>
      <c r="C238" s="3">
        <v>69.5</v>
      </c>
      <c r="D238" s="3">
        <v>14.9</v>
      </c>
      <c r="E238" s="14">
        <f t="shared" si="7"/>
        <v>17.558431028387758</v>
      </c>
      <c r="F238" s="14">
        <f t="shared" si="6"/>
        <v>-2.6584310283877581</v>
      </c>
    </row>
    <row r="239" spans="1:6" x14ac:dyDescent="0.25">
      <c r="A239">
        <v>230</v>
      </c>
      <c r="B239" s="3">
        <v>93</v>
      </c>
      <c r="C239" s="3">
        <v>68.5</v>
      </c>
      <c r="D239" s="3">
        <v>17</v>
      </c>
      <c r="E239" s="14">
        <f t="shared" si="7"/>
        <v>20.536124460515317</v>
      </c>
      <c r="F239" s="14">
        <f t="shared" si="6"/>
        <v>-3.5361244605153175</v>
      </c>
    </row>
    <row r="240" spans="1:6" x14ac:dyDescent="0.25">
      <c r="A240">
        <v>231</v>
      </c>
      <c r="B240" s="3">
        <v>86.4</v>
      </c>
      <c r="C240" s="3">
        <v>65.75</v>
      </c>
      <c r="D240" s="3">
        <v>10.6</v>
      </c>
      <c r="E240" s="14">
        <f t="shared" si="7"/>
        <v>17.826984484349389</v>
      </c>
      <c r="F240" s="14">
        <f t="shared" si="6"/>
        <v>-7.2269844843493889</v>
      </c>
    </row>
    <row r="241" spans="1:6" x14ac:dyDescent="0.25">
      <c r="A241">
        <v>232</v>
      </c>
      <c r="B241" s="3">
        <v>96.7</v>
      </c>
      <c r="C241" s="3">
        <v>71.75</v>
      </c>
      <c r="D241" s="3">
        <v>16.100000000000001</v>
      </c>
      <c r="E241" s="14">
        <f t="shared" si="7"/>
        <v>21.029897926316352</v>
      </c>
      <c r="F241" s="14">
        <f t="shared" si="6"/>
        <v>-4.9298979263163503</v>
      </c>
    </row>
    <row r="242" spans="1:6" x14ac:dyDescent="0.25">
      <c r="A242">
        <v>233</v>
      </c>
      <c r="B242" s="3">
        <v>88.1</v>
      </c>
      <c r="C242" s="3">
        <v>71.5</v>
      </c>
      <c r="D242" s="3">
        <v>15.4</v>
      </c>
      <c r="E242" s="14">
        <f t="shared" si="7"/>
        <v>15.49983215174769</v>
      </c>
      <c r="F242" s="14">
        <f t="shared" si="6"/>
        <v>-9.9832151747689224E-2</v>
      </c>
    </row>
    <row r="243" spans="1:6" x14ac:dyDescent="0.25">
      <c r="A243">
        <v>234</v>
      </c>
      <c r="B243" s="3">
        <v>94.9</v>
      </c>
      <c r="C243" s="3">
        <v>67.25</v>
      </c>
      <c r="D243" s="3">
        <v>26.7</v>
      </c>
      <c r="E243" s="14">
        <f t="shared" si="7"/>
        <v>22.54101264596305</v>
      </c>
      <c r="F243" s="14">
        <f t="shared" si="6"/>
        <v>4.1589873540369489</v>
      </c>
    </row>
    <row r="244" spans="1:6" x14ac:dyDescent="0.25">
      <c r="A244">
        <v>235</v>
      </c>
      <c r="B244" s="3">
        <v>93.3</v>
      </c>
      <c r="C244" s="3">
        <v>67.5</v>
      </c>
      <c r="D244" s="3">
        <v>25.8</v>
      </c>
      <c r="E244" s="14">
        <f t="shared" si="7"/>
        <v>21.334258509739534</v>
      </c>
      <c r="F244" s="14">
        <f t="shared" si="6"/>
        <v>4.4657414902604664</v>
      </c>
    </row>
    <row r="245" spans="1:6" x14ac:dyDescent="0.25">
      <c r="A245">
        <v>236</v>
      </c>
      <c r="B245" s="3">
        <v>95.6</v>
      </c>
      <c r="C245" s="3">
        <v>67.5</v>
      </c>
      <c r="D245" s="3">
        <v>18.600000000000001</v>
      </c>
      <c r="E245" s="14">
        <f t="shared" si="7"/>
        <v>22.853345352369139</v>
      </c>
      <c r="F245" s="14">
        <f t="shared" si="6"/>
        <v>-4.2533453523691378</v>
      </c>
    </row>
    <row r="246" spans="1:6" x14ac:dyDescent="0.25">
      <c r="A246">
        <v>237</v>
      </c>
      <c r="B246" s="3">
        <v>98.2</v>
      </c>
      <c r="C246" s="3">
        <v>72.25</v>
      </c>
      <c r="D246" s="3">
        <v>24.8</v>
      </c>
      <c r="E246" s="14">
        <f t="shared" si="7"/>
        <v>21.720610593155911</v>
      </c>
      <c r="F246" s="14">
        <f t="shared" si="6"/>
        <v>3.0793894068440899</v>
      </c>
    </row>
    <row r="247" spans="1:6" x14ac:dyDescent="0.25">
      <c r="A247">
        <v>238</v>
      </c>
      <c r="B247" s="3">
        <v>113.8</v>
      </c>
      <c r="C247" s="3">
        <v>69.5</v>
      </c>
      <c r="D247" s="3">
        <v>27.3</v>
      </c>
      <c r="E247" s="14">
        <f t="shared" si="7"/>
        <v>33.67396101106705</v>
      </c>
      <c r="F247" s="14">
        <f t="shared" si="6"/>
        <v>-6.373961011067049</v>
      </c>
    </row>
    <row r="248" spans="1:6" x14ac:dyDescent="0.25">
      <c r="A248">
        <v>239</v>
      </c>
      <c r="B248" s="3">
        <v>82.8</v>
      </c>
      <c r="C248" s="3">
        <v>69.5</v>
      </c>
      <c r="D248" s="3">
        <v>12.4</v>
      </c>
      <c r="E248" s="14">
        <f t="shared" si="7"/>
        <v>13.199312262581053</v>
      </c>
      <c r="F248" s="14">
        <f t="shared" si="6"/>
        <v>-0.79931226258105248</v>
      </c>
    </row>
    <row r="249" spans="1:6" x14ac:dyDescent="0.25">
      <c r="A249">
        <v>240</v>
      </c>
      <c r="B249" s="3">
        <v>100.5</v>
      </c>
      <c r="C249" s="3">
        <v>65.75</v>
      </c>
      <c r="D249" s="3">
        <v>29.9</v>
      </c>
      <c r="E249" s="14">
        <f t="shared" si="7"/>
        <v>27.139647302209141</v>
      </c>
      <c r="F249" s="14">
        <f t="shared" si="6"/>
        <v>2.7603526977908572</v>
      </c>
    </row>
    <row r="250" spans="1:6" x14ac:dyDescent="0.25">
      <c r="A250">
        <v>241</v>
      </c>
      <c r="B250" s="3">
        <v>79.7</v>
      </c>
      <c r="C250" s="3">
        <v>65.75</v>
      </c>
      <c r="D250" s="3">
        <v>17</v>
      </c>
      <c r="E250" s="14">
        <f t="shared" si="7"/>
        <v>13.401818464515316</v>
      </c>
      <c r="F250" s="14">
        <f t="shared" si="6"/>
        <v>3.5981815354846844</v>
      </c>
    </row>
    <row r="251" spans="1:6" x14ac:dyDescent="0.25">
      <c r="A251">
        <v>242</v>
      </c>
      <c r="B251" s="3">
        <v>118</v>
      </c>
      <c r="C251" s="3">
        <v>68.25</v>
      </c>
      <c r="D251" s="3">
        <v>35</v>
      </c>
      <c r="E251" s="14">
        <f t="shared" si="7"/>
        <v>37.197936039144395</v>
      </c>
      <c r="F251" s="14">
        <f t="shared" si="6"/>
        <v>-2.1979360391443947</v>
      </c>
    </row>
    <row r="252" spans="1:6" x14ac:dyDescent="0.25">
      <c r="A252">
        <v>243</v>
      </c>
      <c r="B252" s="3">
        <v>109</v>
      </c>
      <c r="C252" s="3">
        <v>72</v>
      </c>
      <c r="D252" s="3">
        <v>30.4</v>
      </c>
      <c r="E252" s="14">
        <f t="shared" si="7"/>
        <v>29.003712099897847</v>
      </c>
      <c r="F252" s="14">
        <f t="shared" si="6"/>
        <v>1.396287900102152</v>
      </c>
    </row>
    <row r="253" spans="1:6" x14ac:dyDescent="0.25">
      <c r="A253">
        <v>244</v>
      </c>
      <c r="B253" s="3">
        <v>113.4</v>
      </c>
      <c r="C253" s="3">
        <v>72.75</v>
      </c>
      <c r="D253" s="3">
        <v>32.6</v>
      </c>
      <c r="E253" s="14">
        <f t="shared" si="7"/>
        <v>31.459797061745753</v>
      </c>
      <c r="F253" s="14">
        <f t="shared" si="6"/>
        <v>1.140202938254248</v>
      </c>
    </row>
    <row r="254" spans="1:6" x14ac:dyDescent="0.25">
      <c r="A254">
        <v>245</v>
      </c>
      <c r="B254" s="3">
        <v>106.1</v>
      </c>
      <c r="C254" s="3">
        <v>68.5</v>
      </c>
      <c r="D254" s="3">
        <v>29</v>
      </c>
      <c r="E254" s="14">
        <f t="shared" si="7"/>
        <v>29.188314738101333</v>
      </c>
      <c r="F254" s="14">
        <f t="shared" si="6"/>
        <v>-0.18831473810133303</v>
      </c>
    </row>
    <row r="255" spans="1:6" x14ac:dyDescent="0.25">
      <c r="A255">
        <v>246</v>
      </c>
      <c r="B255" s="3">
        <v>84.3</v>
      </c>
      <c r="C255" s="3">
        <v>69.25</v>
      </c>
      <c r="D255" s="3">
        <v>15.2</v>
      </c>
      <c r="E255" s="14">
        <f t="shared" si="7"/>
        <v>14.340019144777187</v>
      </c>
      <c r="F255" s="14">
        <f t="shared" si="6"/>
        <v>0.85998085522281187</v>
      </c>
    </row>
    <row r="256" spans="1:6" x14ac:dyDescent="0.25">
      <c r="A256">
        <v>247</v>
      </c>
      <c r="B256" s="3">
        <v>107.6</v>
      </c>
      <c r="C256" s="3">
        <v>70.5</v>
      </c>
      <c r="D256" s="3">
        <v>30.2</v>
      </c>
      <c r="E256" s="14">
        <f t="shared" si="7"/>
        <v>28.979038974227748</v>
      </c>
      <c r="F256" s="14">
        <f t="shared" si="6"/>
        <v>1.220961025772251</v>
      </c>
    </row>
    <row r="257" spans="1:6" x14ac:dyDescent="0.25">
      <c r="A257">
        <v>248</v>
      </c>
      <c r="B257" s="3">
        <v>83.6</v>
      </c>
      <c r="C257" s="3">
        <v>67</v>
      </c>
      <c r="D257" s="3">
        <v>11</v>
      </c>
      <c r="E257" s="14">
        <f t="shared" si="7"/>
        <v>15.227671012655286</v>
      </c>
      <c r="F257" s="14">
        <f t="shared" si="6"/>
        <v>-4.2276710126552857</v>
      </c>
    </row>
    <row r="258" spans="1:6" x14ac:dyDescent="0.25">
      <c r="A258">
        <v>249</v>
      </c>
      <c r="B258" s="3">
        <v>105</v>
      </c>
      <c r="C258" s="3">
        <v>69.75</v>
      </c>
      <c r="D258" s="3">
        <v>33.6</v>
      </c>
      <c r="E258" s="14">
        <f t="shared" si="7"/>
        <v>27.711804584872603</v>
      </c>
      <c r="F258" s="14">
        <f t="shared" si="6"/>
        <v>5.8881954151273987</v>
      </c>
    </row>
    <row r="259" spans="1:6" x14ac:dyDescent="0.25">
      <c r="A259">
        <v>250</v>
      </c>
      <c r="B259" s="3">
        <v>111.5</v>
      </c>
      <c r="C259" s="3">
        <v>66</v>
      </c>
      <c r="D259" s="3">
        <v>29.3</v>
      </c>
      <c r="E259" s="14">
        <f t="shared" si="7"/>
        <v>34.254847173434776</v>
      </c>
      <c r="F259" s="14">
        <f t="shared" si="6"/>
        <v>-4.954847173434775</v>
      </c>
    </row>
    <row r="260" spans="1:6" x14ac:dyDescent="0.25">
      <c r="A260">
        <v>251</v>
      </c>
      <c r="B260" s="3">
        <v>101.3</v>
      </c>
      <c r="C260" s="3">
        <v>70.5</v>
      </c>
      <c r="D260" s="3">
        <v>26</v>
      </c>
      <c r="E260" s="14">
        <f t="shared" si="7"/>
        <v>24.81806197050318</v>
      </c>
      <c r="F260" s="14">
        <f t="shared" si="6"/>
        <v>1.1819380294968198</v>
      </c>
    </row>
    <row r="261" spans="1:6" x14ac:dyDescent="0.25">
      <c r="A261">
        <v>252</v>
      </c>
      <c r="B261" s="3">
        <v>108.5</v>
      </c>
      <c r="C261" s="3">
        <v>70</v>
      </c>
      <c r="D261" s="3">
        <v>31.9</v>
      </c>
      <c r="E261" s="14">
        <f t="shared" si="7"/>
        <v>29.873460404045176</v>
      </c>
      <c r="F261" s="14">
        <f t="shared" si="6"/>
        <v>2.0265395959548229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1"/>
  <sheetViews>
    <sheetView workbookViewId="0">
      <selection activeCell="D9" sqref="D9:D261"/>
    </sheetView>
  </sheetViews>
  <sheetFormatPr defaultRowHeight="15" x14ac:dyDescent="0.25"/>
  <cols>
    <col min="2" max="3" width="10.140625" customWidth="1"/>
    <col min="4" max="4" width="10.140625" style="1" customWidth="1"/>
    <col min="5" max="5" width="12.140625" customWidth="1"/>
    <col min="6" max="6" width="11" customWidth="1"/>
    <col min="7" max="7" width="11.42578125" customWidth="1"/>
    <col min="17" max="17" width="11.42578125" customWidth="1"/>
  </cols>
  <sheetData>
    <row r="1" spans="1:21" x14ac:dyDescent="0.25">
      <c r="A1" t="s">
        <v>16</v>
      </c>
      <c r="F1" s="6"/>
    </row>
    <row r="2" spans="1:21" x14ac:dyDescent="0.25">
      <c r="A2" s="1" t="s">
        <v>33</v>
      </c>
    </row>
    <row r="3" spans="1:21" x14ac:dyDescent="0.25">
      <c r="A3" s="1" t="s">
        <v>34</v>
      </c>
    </row>
    <row r="4" spans="1:21" x14ac:dyDescent="0.25">
      <c r="A4" s="21" t="s">
        <v>68</v>
      </c>
    </row>
    <row r="5" spans="1:21" x14ac:dyDescent="0.25">
      <c r="A5" s="21" t="s">
        <v>69</v>
      </c>
      <c r="E5" s="7"/>
      <c r="F5" s="8"/>
      <c r="P5" s="5" t="s">
        <v>36</v>
      </c>
      <c r="S5" s="9" t="s">
        <v>37</v>
      </c>
      <c r="T5" s="10"/>
    </row>
    <row r="6" spans="1:21" x14ac:dyDescent="0.25">
      <c r="A6" s="21" t="s">
        <v>70</v>
      </c>
      <c r="B6" s="11"/>
      <c r="C6" s="8"/>
      <c r="E6" s="7"/>
      <c r="F6" s="8"/>
      <c r="P6">
        <f t="array" ref="P6:R10">LINEST(D10:D261,B10:C261,TRUE,TRUE)</f>
        <v>-0.2625043427429003</v>
      </c>
      <c r="Q6">
        <v>0.82087549637504553</v>
      </c>
      <c r="R6">
        <v>-30.35178799957303</v>
      </c>
      <c r="S6" s="10" t="s">
        <v>54</v>
      </c>
      <c r="T6" s="10" t="s">
        <v>39</v>
      </c>
      <c r="U6" s="10" t="s">
        <v>40</v>
      </c>
    </row>
    <row r="7" spans="1:21" x14ac:dyDescent="0.25">
      <c r="A7" s="8" t="s">
        <v>41</v>
      </c>
      <c r="B7">
        <f>AVERAGE(B10:B261)</f>
        <v>92.555952380952348</v>
      </c>
      <c r="C7">
        <f>AVERAGE(C10:C261)</f>
        <v>100.82420634920639</v>
      </c>
      <c r="D7">
        <f>AVERAGE(D10:D261)</f>
        <v>19.158333333333328</v>
      </c>
      <c r="E7" s="7"/>
      <c r="F7" s="8"/>
      <c r="P7">
        <v>8.9623039734921334E-2</v>
      </c>
      <c r="Q7">
        <v>7.0069504047744091E-2</v>
      </c>
      <c r="R7">
        <v>4.0575664458971925</v>
      </c>
      <c r="S7" s="10" t="s">
        <v>55</v>
      </c>
      <c r="T7" s="10" t="s">
        <v>42</v>
      </c>
      <c r="U7" s="10" t="s">
        <v>43</v>
      </c>
    </row>
    <row r="8" spans="1:21" x14ac:dyDescent="0.25">
      <c r="A8" s="8" t="s">
        <v>44</v>
      </c>
      <c r="B8">
        <f>_xlfn.STDEV.S(B10:B261)</f>
        <v>10.7830768013821</v>
      </c>
      <c r="C8">
        <f>_xlfn.STDEV.S(C10:C261)</f>
        <v>8.430475531920024</v>
      </c>
      <c r="D8">
        <f>_xlfn.STDEV.S(D10:D261)</f>
        <v>8.3839470256606319</v>
      </c>
      <c r="F8" s="12"/>
      <c r="P8">
        <v>0.67388440209114675</v>
      </c>
      <c r="Q8">
        <v>4.8069709593076038</v>
      </c>
      <c r="R8" t="e">
        <v>#N/A</v>
      </c>
      <c r="S8" s="10" t="s">
        <v>45</v>
      </c>
      <c r="T8" s="10" t="s">
        <v>46</v>
      </c>
    </row>
    <row r="9" spans="1:21" ht="15.75" customHeight="1" x14ac:dyDescent="0.25">
      <c r="A9" s="12" t="s">
        <v>47</v>
      </c>
      <c r="B9" s="4" t="s">
        <v>7</v>
      </c>
      <c r="C9" s="4" t="s">
        <v>6</v>
      </c>
      <c r="D9" s="4" t="s">
        <v>1</v>
      </c>
      <c r="E9" s="13" t="s">
        <v>48</v>
      </c>
      <c r="F9" s="13" t="s">
        <v>49</v>
      </c>
      <c r="G9" s="13"/>
      <c r="P9">
        <v>257.26646808165475</v>
      </c>
      <c r="Q9">
        <v>249</v>
      </c>
      <c r="R9" t="e">
        <v>#N/A</v>
      </c>
      <c r="S9" s="10" t="s">
        <v>50</v>
      </c>
      <c r="T9" s="10" t="s">
        <v>51</v>
      </c>
    </row>
    <row r="10" spans="1:21" x14ac:dyDescent="0.25">
      <c r="A10">
        <v>1</v>
      </c>
      <c r="B10" s="3">
        <v>85.2</v>
      </c>
      <c r="C10" s="3">
        <v>93.1</v>
      </c>
      <c r="D10" s="3">
        <v>12.3</v>
      </c>
      <c r="E10" s="14">
        <f>$R$6+$Q$6*B10+$P$6*C10</f>
        <v>15.14764998221683</v>
      </c>
      <c r="F10" s="14">
        <f t="shared" ref="F10:F73" si="0">(D10-E10)</f>
        <v>-2.8476499822168293</v>
      </c>
      <c r="P10">
        <v>11889.297018896959</v>
      </c>
      <c r="Q10">
        <v>5753.6354811030396</v>
      </c>
      <c r="R10" t="e">
        <v>#N/A</v>
      </c>
      <c r="S10" s="10" t="s">
        <v>52</v>
      </c>
      <c r="T10" s="10" t="s">
        <v>53</v>
      </c>
    </row>
    <row r="11" spans="1:21" x14ac:dyDescent="0.25">
      <c r="A11">
        <v>2</v>
      </c>
      <c r="B11" s="3">
        <v>83</v>
      </c>
      <c r="C11" s="3">
        <v>93.6</v>
      </c>
      <c r="D11" s="3">
        <v>6.1</v>
      </c>
      <c r="E11" s="14">
        <f t="shared" ref="E11:E74" si="1">$R$6+$Q$6*B11+$P$6*C11</f>
        <v>13.210471718820276</v>
      </c>
      <c r="F11" s="14">
        <f t="shared" si="0"/>
        <v>-7.1104717188202766</v>
      </c>
      <c r="P11" s="15" t="s">
        <v>35</v>
      </c>
      <c r="Q11" s="16">
        <f>COUNT(A10:A1000)</f>
        <v>252</v>
      </c>
      <c r="R11" s="16"/>
      <c r="S11" s="16"/>
    </row>
    <row r="12" spans="1:21" x14ac:dyDescent="0.25">
      <c r="A12">
        <v>3</v>
      </c>
      <c r="B12" s="3">
        <v>87.9</v>
      </c>
      <c r="C12" s="3">
        <v>95.8</v>
      </c>
      <c r="D12" s="3">
        <v>25.3</v>
      </c>
      <c r="E12" s="14">
        <f t="shared" si="1"/>
        <v>16.65525209702362</v>
      </c>
      <c r="F12" s="14">
        <f t="shared" si="0"/>
        <v>8.6447479029763805</v>
      </c>
      <c r="P12" s="15" t="s">
        <v>58</v>
      </c>
      <c r="Q12" s="16">
        <f>Q11-Q9</f>
        <v>3</v>
      </c>
      <c r="R12" s="17" t="s">
        <v>59</v>
      </c>
      <c r="S12" s="1">
        <f>Q11*LN(Q10/Q11) + 2*Q12</f>
        <v>794.29584222626818</v>
      </c>
    </row>
    <row r="13" spans="1:21" x14ac:dyDescent="0.25">
      <c r="A13">
        <v>4</v>
      </c>
      <c r="B13" s="3">
        <v>86.4</v>
      </c>
      <c r="C13" s="3">
        <v>101.8</v>
      </c>
      <c r="D13" s="3">
        <v>10.4</v>
      </c>
      <c r="E13" s="14">
        <f t="shared" si="1"/>
        <v>13.848912796003649</v>
      </c>
      <c r="F13" s="14">
        <f t="shared" si="0"/>
        <v>-3.4489127960036488</v>
      </c>
      <c r="P13" s="18" t="s">
        <v>60</v>
      </c>
      <c r="Q13" s="19">
        <f>P8-(Q12-1)/Q9*(1-P8)</f>
        <v>0.67126499969830455</v>
      </c>
      <c r="R13" s="17" t="s">
        <v>61</v>
      </c>
      <c r="S13" s="1">
        <f>Q11*LN(Q10/Q11) + Q12*LN(Q11)</f>
        <v>804.8841294888025</v>
      </c>
    </row>
    <row r="14" spans="1:21" x14ac:dyDescent="0.25">
      <c r="A14">
        <v>5</v>
      </c>
      <c r="B14" s="3">
        <v>100</v>
      </c>
      <c r="C14" s="3">
        <v>97.3</v>
      </c>
      <c r="D14" s="3">
        <v>28.7</v>
      </c>
      <c r="E14" s="14">
        <f t="shared" si="1"/>
        <v>26.194089089047321</v>
      </c>
      <c r="F14" s="14">
        <f t="shared" si="0"/>
        <v>2.5059109109526787</v>
      </c>
    </row>
    <row r="15" spans="1:21" x14ac:dyDescent="0.25">
      <c r="A15">
        <v>6</v>
      </c>
      <c r="B15" s="3">
        <v>94.4</v>
      </c>
      <c r="C15" s="3">
        <v>104.5</v>
      </c>
      <c r="D15" s="3">
        <v>20.9</v>
      </c>
      <c r="E15" s="14">
        <f t="shared" si="1"/>
        <v>19.707155041598192</v>
      </c>
      <c r="F15" s="14">
        <f t="shared" si="0"/>
        <v>1.1928449584018068</v>
      </c>
    </row>
    <row r="16" spans="1:21" x14ac:dyDescent="0.25">
      <c r="A16">
        <v>7</v>
      </c>
      <c r="B16" s="3">
        <v>90.7</v>
      </c>
      <c r="C16" s="3">
        <v>105.1</v>
      </c>
      <c r="D16" s="3">
        <v>19.2</v>
      </c>
      <c r="E16" s="14">
        <f t="shared" si="1"/>
        <v>16.512413099364778</v>
      </c>
      <c r="F16" s="14">
        <f t="shared" si="0"/>
        <v>2.6875869006352211</v>
      </c>
    </row>
    <row r="17" spans="1:6" x14ac:dyDescent="0.25">
      <c r="A17">
        <v>8</v>
      </c>
      <c r="B17" s="3">
        <v>88.5</v>
      </c>
      <c r="C17" s="3">
        <v>99.6</v>
      </c>
      <c r="D17" s="3">
        <v>12.4</v>
      </c>
      <c r="E17" s="14">
        <f t="shared" si="1"/>
        <v>16.150260892425628</v>
      </c>
      <c r="F17" s="14">
        <f t="shared" si="0"/>
        <v>-3.7502608924256275</v>
      </c>
    </row>
    <row r="18" spans="1:6" x14ac:dyDescent="0.25">
      <c r="A18">
        <v>9</v>
      </c>
      <c r="B18" s="3">
        <v>82.5</v>
      </c>
      <c r="C18" s="3">
        <v>100.9</v>
      </c>
      <c r="D18" s="3">
        <v>4.0999999999999996</v>
      </c>
      <c r="E18" s="14">
        <f t="shared" si="1"/>
        <v>10.883752268609584</v>
      </c>
      <c r="F18" s="14">
        <f t="shared" si="0"/>
        <v>-6.7837522686095841</v>
      </c>
    </row>
    <row r="19" spans="1:6" x14ac:dyDescent="0.25">
      <c r="A19">
        <v>10</v>
      </c>
      <c r="B19" s="3">
        <v>88.6</v>
      </c>
      <c r="C19" s="3">
        <v>99.6</v>
      </c>
      <c r="D19" s="3">
        <v>11.7</v>
      </c>
      <c r="E19" s="14">
        <f t="shared" si="1"/>
        <v>16.232348442063135</v>
      </c>
      <c r="F19" s="14">
        <f t="shared" si="0"/>
        <v>-4.5323484420631353</v>
      </c>
    </row>
    <row r="20" spans="1:6" x14ac:dyDescent="0.25">
      <c r="A20">
        <v>11</v>
      </c>
      <c r="B20" s="3">
        <v>83.6</v>
      </c>
      <c r="C20" s="3">
        <v>101.5</v>
      </c>
      <c r="D20" s="3">
        <v>7.1</v>
      </c>
      <c r="E20" s="14">
        <f t="shared" si="1"/>
        <v>11.629212708976389</v>
      </c>
      <c r="F20" s="14">
        <f t="shared" si="0"/>
        <v>-4.5292127089763898</v>
      </c>
    </row>
    <row r="21" spans="1:6" x14ac:dyDescent="0.25">
      <c r="A21">
        <v>12</v>
      </c>
      <c r="B21" s="3">
        <v>90.9</v>
      </c>
      <c r="C21" s="3">
        <v>103.6</v>
      </c>
      <c r="D21" s="3">
        <v>7.8</v>
      </c>
      <c r="E21" s="14">
        <f t="shared" si="1"/>
        <v>17.070344712754142</v>
      </c>
      <c r="F21" s="14">
        <f t="shared" si="0"/>
        <v>-9.2703447127541416</v>
      </c>
    </row>
    <row r="22" spans="1:6" x14ac:dyDescent="0.25">
      <c r="A22">
        <v>13</v>
      </c>
      <c r="B22" s="3">
        <v>91.6</v>
      </c>
      <c r="C22" s="3">
        <v>102</v>
      </c>
      <c r="D22" s="3">
        <v>20.8</v>
      </c>
      <c r="E22" s="14">
        <f t="shared" si="1"/>
        <v>18.0649645086053</v>
      </c>
      <c r="F22" s="14">
        <f t="shared" si="0"/>
        <v>2.7350354913947008</v>
      </c>
    </row>
    <row r="23" spans="1:6" x14ac:dyDescent="0.25">
      <c r="A23">
        <v>14</v>
      </c>
      <c r="B23" s="3">
        <v>101.8</v>
      </c>
      <c r="C23" s="3">
        <v>104.1</v>
      </c>
      <c r="D23" s="3">
        <v>21.2</v>
      </c>
      <c r="E23" s="14">
        <f t="shared" si="1"/>
        <v>25.886635451870674</v>
      </c>
      <c r="F23" s="14">
        <f t="shared" si="0"/>
        <v>-4.686635451870675</v>
      </c>
    </row>
    <row r="24" spans="1:6" x14ac:dyDescent="0.25">
      <c r="A24">
        <v>15</v>
      </c>
      <c r="B24" s="3">
        <v>96.4</v>
      </c>
      <c r="C24" s="3">
        <v>101.3</v>
      </c>
      <c r="D24" s="3">
        <v>22.1</v>
      </c>
      <c r="E24" s="14">
        <f t="shared" si="1"/>
        <v>22.188919931125564</v>
      </c>
      <c r="F24" s="14">
        <f t="shared" si="0"/>
        <v>-8.8919931125563068E-2</v>
      </c>
    </row>
    <row r="25" spans="1:6" x14ac:dyDescent="0.25">
      <c r="A25">
        <v>16</v>
      </c>
      <c r="B25" s="3">
        <v>92.8</v>
      </c>
      <c r="C25" s="3">
        <v>99.1</v>
      </c>
      <c r="D25" s="3">
        <v>20.9</v>
      </c>
      <c r="E25" s="14">
        <f t="shared" si="1"/>
        <v>19.811277698209778</v>
      </c>
      <c r="F25" s="14">
        <f t="shared" si="0"/>
        <v>1.0887223017902201</v>
      </c>
    </row>
    <row r="26" spans="1:6" x14ac:dyDescent="0.25">
      <c r="A26">
        <v>17</v>
      </c>
      <c r="B26" s="3">
        <v>96.4</v>
      </c>
      <c r="C26" s="3">
        <v>101.9</v>
      </c>
      <c r="D26" s="3">
        <v>29</v>
      </c>
      <c r="E26" s="14">
        <f t="shared" si="1"/>
        <v>22.031417325479822</v>
      </c>
      <c r="F26" s="14">
        <f t="shared" si="0"/>
        <v>6.968582674520178</v>
      </c>
    </row>
    <row r="27" spans="1:6" x14ac:dyDescent="0.25">
      <c r="A27">
        <v>18</v>
      </c>
      <c r="B27" s="3">
        <v>97.5</v>
      </c>
      <c r="C27" s="3">
        <v>107.6</v>
      </c>
      <c r="D27" s="3">
        <v>22.9</v>
      </c>
      <c r="E27" s="14">
        <f t="shared" si="1"/>
        <v>21.438105617857836</v>
      </c>
      <c r="F27" s="14">
        <f t="shared" si="0"/>
        <v>1.4618943821421624</v>
      </c>
    </row>
    <row r="28" spans="1:6" x14ac:dyDescent="0.25">
      <c r="A28">
        <v>19</v>
      </c>
      <c r="B28" s="3">
        <v>89.6</v>
      </c>
      <c r="C28" s="3">
        <v>106.8</v>
      </c>
      <c r="D28" s="3">
        <v>16</v>
      </c>
      <c r="E28" s="14">
        <f t="shared" si="1"/>
        <v>15.163192670689288</v>
      </c>
      <c r="F28" s="14">
        <f t="shared" si="0"/>
        <v>0.83680732931071233</v>
      </c>
    </row>
    <row r="29" spans="1:6" x14ac:dyDescent="0.25">
      <c r="A29">
        <v>20</v>
      </c>
      <c r="B29" s="3">
        <v>100.5</v>
      </c>
      <c r="C29" s="3">
        <v>106.2</v>
      </c>
      <c r="D29" s="3">
        <v>16.5</v>
      </c>
      <c r="E29" s="14">
        <f t="shared" si="1"/>
        <v>24.268238186823023</v>
      </c>
      <c r="F29" s="14">
        <f t="shared" si="0"/>
        <v>-7.768238186823023</v>
      </c>
    </row>
    <row r="30" spans="1:6" x14ac:dyDescent="0.25">
      <c r="A30">
        <v>21</v>
      </c>
      <c r="B30" s="3">
        <v>95.9</v>
      </c>
      <c r="C30" s="3">
        <v>103.3</v>
      </c>
      <c r="D30" s="3">
        <v>19.100000000000001</v>
      </c>
      <c r="E30" s="14">
        <f t="shared" si="1"/>
        <v>21.25347349745223</v>
      </c>
      <c r="F30" s="14">
        <f t="shared" si="0"/>
        <v>-2.1534734974522287</v>
      </c>
    </row>
    <row r="31" spans="1:6" x14ac:dyDescent="0.25">
      <c r="A31">
        <v>22</v>
      </c>
      <c r="B31" s="3">
        <v>98.8</v>
      </c>
      <c r="C31" s="3">
        <v>111.4</v>
      </c>
      <c r="D31" s="3">
        <v>15.2</v>
      </c>
      <c r="E31" s="14">
        <f t="shared" si="1"/>
        <v>21.507727260722373</v>
      </c>
      <c r="F31" s="14">
        <f t="shared" si="0"/>
        <v>-6.3077272607223733</v>
      </c>
    </row>
    <row r="32" spans="1:6" x14ac:dyDescent="0.25">
      <c r="A32">
        <v>23</v>
      </c>
      <c r="B32" s="3">
        <v>76.400000000000006</v>
      </c>
      <c r="C32" s="3">
        <v>86</v>
      </c>
      <c r="D32" s="3">
        <v>15.6</v>
      </c>
      <c r="E32" s="14">
        <f t="shared" si="1"/>
        <v>9.7877264475910231</v>
      </c>
      <c r="F32" s="14">
        <f t="shared" si="0"/>
        <v>5.8122735524089766</v>
      </c>
    </row>
    <row r="33" spans="1:6" x14ac:dyDescent="0.25">
      <c r="A33">
        <v>24</v>
      </c>
      <c r="B33" s="3">
        <v>80</v>
      </c>
      <c r="C33" s="3">
        <v>86.7</v>
      </c>
      <c r="D33" s="3">
        <v>17.7</v>
      </c>
      <c r="E33" s="14">
        <f t="shared" si="1"/>
        <v>12.559125194621146</v>
      </c>
      <c r="F33" s="14">
        <f t="shared" si="0"/>
        <v>5.1408748053788536</v>
      </c>
    </row>
    <row r="34" spans="1:6" x14ac:dyDescent="0.25">
      <c r="A34">
        <v>25</v>
      </c>
      <c r="B34" s="3">
        <v>76.3</v>
      </c>
      <c r="C34" s="3">
        <v>90.2</v>
      </c>
      <c r="D34" s="3">
        <v>14</v>
      </c>
      <c r="E34" s="14">
        <f t="shared" si="1"/>
        <v>8.6031206584333333</v>
      </c>
      <c r="F34" s="14">
        <f t="shared" si="0"/>
        <v>5.3968793415666667</v>
      </c>
    </row>
    <row r="35" spans="1:6" x14ac:dyDescent="0.25">
      <c r="A35">
        <v>26</v>
      </c>
      <c r="B35" s="3">
        <v>79.7</v>
      </c>
      <c r="C35" s="3">
        <v>89.6</v>
      </c>
      <c r="D35" s="3">
        <v>3.7</v>
      </c>
      <c r="E35" s="14">
        <f t="shared" si="1"/>
        <v>11.55159995175423</v>
      </c>
      <c r="F35" s="14">
        <f t="shared" si="0"/>
        <v>-7.8515999517542303</v>
      </c>
    </row>
    <row r="36" spans="1:6" x14ac:dyDescent="0.25">
      <c r="A36">
        <v>27</v>
      </c>
      <c r="B36" s="3">
        <v>74.599999999999994</v>
      </c>
      <c r="C36" s="3">
        <v>88.6</v>
      </c>
      <c r="D36" s="3">
        <v>7.9</v>
      </c>
      <c r="E36" s="14">
        <f t="shared" si="1"/>
        <v>7.6276392629843954</v>
      </c>
      <c r="F36" s="14">
        <f t="shared" si="0"/>
        <v>0.27236073701560493</v>
      </c>
    </row>
    <row r="37" spans="1:6" x14ac:dyDescent="0.25">
      <c r="A37">
        <v>28</v>
      </c>
      <c r="B37" s="3">
        <v>88.7</v>
      </c>
      <c r="C37" s="3">
        <v>97.4</v>
      </c>
      <c r="D37" s="3">
        <v>22.9</v>
      </c>
      <c r="E37" s="14">
        <f t="shared" si="1"/>
        <v>16.89194554573502</v>
      </c>
      <c r="F37" s="14">
        <f t="shared" si="0"/>
        <v>6.008054454264979</v>
      </c>
    </row>
    <row r="38" spans="1:6" x14ac:dyDescent="0.25">
      <c r="A38">
        <v>29</v>
      </c>
      <c r="B38" s="3">
        <v>73.900000000000006</v>
      </c>
      <c r="C38" s="3">
        <v>93.5</v>
      </c>
      <c r="D38" s="3">
        <v>3.7</v>
      </c>
      <c r="E38" s="14">
        <f t="shared" si="1"/>
        <v>5.7667551360816631</v>
      </c>
      <c r="F38" s="14">
        <f t="shared" si="0"/>
        <v>-2.0667551360816629</v>
      </c>
    </row>
    <row r="39" spans="1:6" x14ac:dyDescent="0.25">
      <c r="A39">
        <v>30</v>
      </c>
      <c r="B39" s="3">
        <v>83.5</v>
      </c>
      <c r="C39" s="3">
        <v>97.4</v>
      </c>
      <c r="D39" s="3">
        <v>8.8000000000000007</v>
      </c>
      <c r="E39" s="14">
        <f t="shared" si="1"/>
        <v>12.623392964584774</v>
      </c>
      <c r="F39" s="14">
        <f t="shared" si="0"/>
        <v>-3.8233929645847731</v>
      </c>
    </row>
    <row r="40" spans="1:6" x14ac:dyDescent="0.25">
      <c r="A40">
        <v>31</v>
      </c>
      <c r="B40" s="3">
        <v>88.7</v>
      </c>
      <c r="C40" s="3">
        <v>100.5</v>
      </c>
      <c r="D40" s="3">
        <v>11.9</v>
      </c>
      <c r="E40" s="14">
        <f t="shared" si="1"/>
        <v>16.078182083232029</v>
      </c>
      <c r="F40" s="14">
        <f t="shared" si="0"/>
        <v>-4.1781820832320289</v>
      </c>
    </row>
    <row r="41" spans="1:6" x14ac:dyDescent="0.25">
      <c r="A41">
        <v>32</v>
      </c>
      <c r="B41" s="3">
        <v>84.5</v>
      </c>
      <c r="C41" s="3">
        <v>93.5</v>
      </c>
      <c r="D41" s="3">
        <v>5.7</v>
      </c>
      <c r="E41" s="14">
        <f t="shared" si="1"/>
        <v>14.468035397657136</v>
      </c>
      <c r="F41" s="14">
        <f t="shared" si="0"/>
        <v>-8.7680353976571368</v>
      </c>
    </row>
    <row r="42" spans="1:6" x14ac:dyDescent="0.25">
      <c r="A42">
        <v>33</v>
      </c>
      <c r="B42" s="3">
        <v>79.099999999999994</v>
      </c>
      <c r="C42" s="3">
        <v>93</v>
      </c>
      <c r="D42" s="3">
        <v>11.8</v>
      </c>
      <c r="E42" s="14">
        <f t="shared" si="1"/>
        <v>10.166559888603327</v>
      </c>
      <c r="F42" s="14">
        <f t="shared" si="0"/>
        <v>1.6334401113966734</v>
      </c>
    </row>
    <row r="43" spans="1:6" x14ac:dyDescent="0.25">
      <c r="A43">
        <v>34</v>
      </c>
      <c r="B43" s="3">
        <v>100.5</v>
      </c>
      <c r="C43" s="3">
        <v>111.7</v>
      </c>
      <c r="D43" s="3">
        <v>21.3</v>
      </c>
      <c r="E43" s="14">
        <f t="shared" si="1"/>
        <v>22.824464301737073</v>
      </c>
      <c r="F43" s="14">
        <f t="shared" si="0"/>
        <v>-1.5244643017370727</v>
      </c>
    </row>
    <row r="44" spans="1:6" x14ac:dyDescent="0.25">
      <c r="A44">
        <v>35</v>
      </c>
      <c r="B44" s="3">
        <v>115.6</v>
      </c>
      <c r="C44" s="3">
        <v>117</v>
      </c>
      <c r="D44" s="3">
        <v>32.299999999999997</v>
      </c>
      <c r="E44" s="14">
        <f t="shared" si="1"/>
        <v>33.828411280462888</v>
      </c>
      <c r="F44" s="14">
        <f t="shared" si="0"/>
        <v>-1.5284112804628904</v>
      </c>
    </row>
    <row r="45" spans="1:6" x14ac:dyDescent="0.25">
      <c r="A45">
        <v>36</v>
      </c>
      <c r="B45" s="3">
        <v>113.1</v>
      </c>
      <c r="C45" s="3">
        <v>118.5</v>
      </c>
      <c r="D45" s="3">
        <v>40.1</v>
      </c>
      <c r="E45" s="14">
        <f t="shared" si="1"/>
        <v>31.382466025410931</v>
      </c>
      <c r="F45" s="14">
        <f t="shared" si="0"/>
        <v>8.7175339745890703</v>
      </c>
    </row>
    <row r="46" spans="1:6" x14ac:dyDescent="0.25">
      <c r="A46">
        <v>37</v>
      </c>
      <c r="B46" s="3">
        <v>100.9</v>
      </c>
      <c r="C46" s="3">
        <v>106.5</v>
      </c>
      <c r="D46" s="3">
        <v>24.2</v>
      </c>
      <c r="E46" s="14">
        <f t="shared" si="1"/>
        <v>24.51783708255018</v>
      </c>
      <c r="F46" s="14">
        <f t="shared" si="0"/>
        <v>-0.31783708255018084</v>
      </c>
    </row>
    <row r="47" spans="1:6" x14ac:dyDescent="0.25">
      <c r="A47">
        <v>38</v>
      </c>
      <c r="B47" s="3">
        <v>98.8</v>
      </c>
      <c r="C47" s="3">
        <v>105.6</v>
      </c>
      <c r="D47" s="3">
        <v>28.4</v>
      </c>
      <c r="E47" s="14">
        <f t="shared" si="1"/>
        <v>23.030252448631195</v>
      </c>
      <c r="F47" s="14">
        <f t="shared" si="0"/>
        <v>5.3697475513688033</v>
      </c>
    </row>
    <row r="48" spans="1:6" x14ac:dyDescent="0.25">
      <c r="A48">
        <v>39</v>
      </c>
      <c r="B48" s="3">
        <v>148.1</v>
      </c>
      <c r="C48" s="3">
        <v>136.19999999999999</v>
      </c>
      <c r="D48" s="3">
        <v>35.200000000000003</v>
      </c>
      <c r="E48" s="14">
        <f t="shared" si="1"/>
        <v>55.466781531988183</v>
      </c>
      <c r="F48" s="14">
        <f t="shared" si="0"/>
        <v>-20.26678153198818</v>
      </c>
    </row>
    <row r="49" spans="1:6" x14ac:dyDescent="0.25">
      <c r="A49">
        <v>40</v>
      </c>
      <c r="B49" s="3">
        <v>108.1</v>
      </c>
      <c r="C49" s="3">
        <v>114.8</v>
      </c>
      <c r="D49" s="3">
        <v>32.6</v>
      </c>
      <c r="E49" s="14">
        <f t="shared" si="1"/>
        <v>28.249354611684431</v>
      </c>
      <c r="F49" s="14">
        <f t="shared" si="0"/>
        <v>4.35064538831557</v>
      </c>
    </row>
    <row r="50" spans="1:6" x14ac:dyDescent="0.25">
      <c r="A50">
        <v>41</v>
      </c>
      <c r="B50" s="3">
        <v>126.2</v>
      </c>
      <c r="C50" s="3">
        <v>128.30000000000001</v>
      </c>
      <c r="D50" s="3">
        <v>34.5</v>
      </c>
      <c r="E50" s="14">
        <f t="shared" si="1"/>
        <v>39.563392469043606</v>
      </c>
      <c r="F50" s="14">
        <f t="shared" si="0"/>
        <v>-5.0633924690436061</v>
      </c>
    </row>
    <row r="51" spans="1:6" x14ac:dyDescent="0.25">
      <c r="A51">
        <v>42</v>
      </c>
      <c r="B51" s="3">
        <v>104.3</v>
      </c>
      <c r="C51" s="3">
        <v>106</v>
      </c>
      <c r="D51" s="3">
        <v>32.9</v>
      </c>
      <c r="E51" s="14">
        <f t="shared" si="1"/>
        <v>27.440065941596785</v>
      </c>
      <c r="F51" s="14">
        <f t="shared" si="0"/>
        <v>5.4599340584032134</v>
      </c>
    </row>
    <row r="52" spans="1:6" x14ac:dyDescent="0.25">
      <c r="A52">
        <v>43</v>
      </c>
      <c r="B52" s="3">
        <v>111.2</v>
      </c>
      <c r="C52" s="3">
        <v>113.3</v>
      </c>
      <c r="D52" s="3">
        <v>31.6</v>
      </c>
      <c r="E52" s="14">
        <f t="shared" si="1"/>
        <v>31.187825164561431</v>
      </c>
      <c r="F52" s="14">
        <f t="shared" si="0"/>
        <v>0.41217483543857014</v>
      </c>
    </row>
    <row r="53" spans="1:6" x14ac:dyDescent="0.25">
      <c r="A53">
        <v>44</v>
      </c>
      <c r="B53" s="3">
        <v>104.3</v>
      </c>
      <c r="C53" s="3">
        <v>106.6</v>
      </c>
      <c r="D53" s="3">
        <v>32</v>
      </c>
      <c r="E53" s="14">
        <f t="shared" si="1"/>
        <v>27.282563335951046</v>
      </c>
      <c r="F53" s="14">
        <f t="shared" si="0"/>
        <v>4.7174366640489538</v>
      </c>
    </row>
    <row r="54" spans="1:6" x14ac:dyDescent="0.25">
      <c r="A54">
        <v>45</v>
      </c>
      <c r="B54" s="3">
        <v>76</v>
      </c>
      <c r="C54" s="3">
        <v>85.1</v>
      </c>
      <c r="D54" s="3">
        <v>7.7</v>
      </c>
      <c r="E54" s="14">
        <f t="shared" si="1"/>
        <v>9.6956301575096226</v>
      </c>
      <c r="F54" s="14">
        <f t="shared" si="0"/>
        <v>-1.9956301575096225</v>
      </c>
    </row>
    <row r="55" spans="1:6" x14ac:dyDescent="0.25">
      <c r="A55">
        <v>46</v>
      </c>
      <c r="B55" s="3">
        <v>81.5</v>
      </c>
      <c r="C55" s="3">
        <v>96.6</v>
      </c>
      <c r="D55" s="3">
        <v>13.9</v>
      </c>
      <c r="E55" s="14">
        <f t="shared" si="1"/>
        <v>11.191645446029007</v>
      </c>
      <c r="F55" s="14">
        <f t="shared" si="0"/>
        <v>2.7083545539709935</v>
      </c>
    </row>
    <row r="56" spans="1:6" x14ac:dyDescent="0.25">
      <c r="A56">
        <v>47</v>
      </c>
      <c r="B56" s="3">
        <v>73.7</v>
      </c>
      <c r="C56" s="3">
        <v>88.2</v>
      </c>
      <c r="D56" s="3">
        <v>10.8</v>
      </c>
      <c r="E56" s="14">
        <f t="shared" si="1"/>
        <v>6.9938530533440222</v>
      </c>
      <c r="F56" s="14">
        <f t="shared" si="0"/>
        <v>3.8061469466559785</v>
      </c>
    </row>
    <row r="57" spans="1:6" x14ac:dyDescent="0.25">
      <c r="A57">
        <v>48</v>
      </c>
      <c r="B57" s="3">
        <v>79.5</v>
      </c>
      <c r="C57" s="3">
        <v>89.8</v>
      </c>
      <c r="D57" s="3">
        <v>5.6</v>
      </c>
      <c r="E57" s="14">
        <f t="shared" si="1"/>
        <v>11.334923983930636</v>
      </c>
      <c r="F57" s="14">
        <f t="shared" si="0"/>
        <v>-5.7349239839306367</v>
      </c>
    </row>
    <row r="58" spans="1:6" x14ac:dyDescent="0.25">
      <c r="A58">
        <v>49</v>
      </c>
      <c r="B58" s="3">
        <v>83.4</v>
      </c>
      <c r="C58" s="3">
        <v>92.3</v>
      </c>
      <c r="D58" s="3">
        <v>13.6</v>
      </c>
      <c r="E58" s="14">
        <f t="shared" si="1"/>
        <v>13.880077562936073</v>
      </c>
      <c r="F58" s="14">
        <f t="shared" si="0"/>
        <v>-0.28007756293607322</v>
      </c>
    </row>
    <row r="59" spans="1:6" x14ac:dyDescent="0.25">
      <c r="A59">
        <v>50</v>
      </c>
      <c r="B59" s="3">
        <v>70.400000000000006</v>
      </c>
      <c r="C59" s="3">
        <v>83.4</v>
      </c>
      <c r="D59" s="3">
        <v>4</v>
      </c>
      <c r="E59" s="14">
        <f t="shared" si="1"/>
        <v>5.5449847604722926</v>
      </c>
      <c r="F59" s="14">
        <f t="shared" si="0"/>
        <v>-1.5449847604722926</v>
      </c>
    </row>
    <row r="60" spans="1:6" x14ac:dyDescent="0.25">
      <c r="A60">
        <v>51</v>
      </c>
      <c r="B60" s="3">
        <v>86.7</v>
      </c>
      <c r="C60" s="3">
        <v>90.2</v>
      </c>
      <c r="D60" s="3">
        <v>10.199999999999999</v>
      </c>
      <c r="E60" s="14">
        <f t="shared" si="1"/>
        <v>17.140225820733811</v>
      </c>
      <c r="F60" s="14">
        <f t="shared" si="0"/>
        <v>-6.9402258207338114</v>
      </c>
    </row>
    <row r="61" spans="1:6" x14ac:dyDescent="0.25">
      <c r="A61">
        <v>52</v>
      </c>
      <c r="B61" s="3">
        <v>77.900000000000006</v>
      </c>
      <c r="C61" s="3">
        <v>89.2</v>
      </c>
      <c r="D61" s="3">
        <v>6.6</v>
      </c>
      <c r="E61" s="14">
        <f t="shared" si="1"/>
        <v>10.179025795376312</v>
      </c>
      <c r="F61" s="14">
        <f t="shared" si="0"/>
        <v>-3.579025795376312</v>
      </c>
    </row>
    <row r="62" spans="1:6" x14ac:dyDescent="0.25">
      <c r="A62">
        <v>53</v>
      </c>
      <c r="B62" s="3">
        <v>82</v>
      </c>
      <c r="C62" s="3">
        <v>89.7</v>
      </c>
      <c r="D62" s="3">
        <v>8</v>
      </c>
      <c r="E62" s="14">
        <f t="shared" si="1"/>
        <v>13.413363159142548</v>
      </c>
      <c r="F62" s="14">
        <f t="shared" si="0"/>
        <v>-5.4133631591425484</v>
      </c>
    </row>
    <row r="63" spans="1:6" x14ac:dyDescent="0.25">
      <c r="A63">
        <v>54</v>
      </c>
      <c r="B63" s="3">
        <v>79.599999999999994</v>
      </c>
      <c r="C63" s="3">
        <v>93.3</v>
      </c>
      <c r="D63" s="3">
        <v>6.3</v>
      </c>
      <c r="E63" s="14">
        <f t="shared" si="1"/>
        <v>10.498246333967991</v>
      </c>
      <c r="F63" s="14">
        <f t="shared" si="0"/>
        <v>-4.1982463339679912</v>
      </c>
    </row>
    <row r="64" spans="1:6" x14ac:dyDescent="0.25">
      <c r="A64">
        <v>55</v>
      </c>
      <c r="B64" s="3">
        <v>77.599999999999994</v>
      </c>
      <c r="C64" s="3">
        <v>87.6</v>
      </c>
      <c r="D64" s="3">
        <v>3.9</v>
      </c>
      <c r="E64" s="14">
        <f t="shared" si="1"/>
        <v>10.352770094852435</v>
      </c>
      <c r="F64" s="14">
        <f t="shared" si="0"/>
        <v>-6.4527700948524345</v>
      </c>
    </row>
    <row r="65" spans="1:6" x14ac:dyDescent="0.25">
      <c r="A65">
        <v>56</v>
      </c>
      <c r="B65" s="3">
        <v>100</v>
      </c>
      <c r="C65" s="3">
        <v>107.6</v>
      </c>
      <c r="D65" s="3">
        <v>22.6</v>
      </c>
      <c r="E65" s="14">
        <f t="shared" si="1"/>
        <v>23.490294358795445</v>
      </c>
      <c r="F65" s="14">
        <f t="shared" si="0"/>
        <v>-0.89029435879544394</v>
      </c>
    </row>
    <row r="66" spans="1:6" x14ac:dyDescent="0.25">
      <c r="A66">
        <v>57</v>
      </c>
      <c r="B66" s="3">
        <v>99.8</v>
      </c>
      <c r="C66" s="3">
        <v>100</v>
      </c>
      <c r="D66" s="3">
        <v>20.399999999999999</v>
      </c>
      <c r="E66" s="14">
        <f t="shared" si="1"/>
        <v>25.321152264366475</v>
      </c>
      <c r="F66" s="14">
        <f t="shared" si="0"/>
        <v>-4.9211522643664765</v>
      </c>
    </row>
    <row r="67" spans="1:6" x14ac:dyDescent="0.25">
      <c r="A67">
        <v>58</v>
      </c>
      <c r="B67" s="3">
        <v>104.2</v>
      </c>
      <c r="C67" s="3">
        <v>111.5</v>
      </c>
      <c r="D67" s="3">
        <v>28</v>
      </c>
      <c r="E67" s="14">
        <f t="shared" si="1"/>
        <v>25.914204506873329</v>
      </c>
      <c r="F67" s="14">
        <f t="shared" si="0"/>
        <v>2.0857954931266711</v>
      </c>
    </row>
    <row r="68" spans="1:6" x14ac:dyDescent="0.25">
      <c r="A68">
        <v>59</v>
      </c>
      <c r="B68" s="3">
        <v>105.3</v>
      </c>
      <c r="C68" s="3">
        <v>115.4</v>
      </c>
      <c r="D68" s="3">
        <v>31.5</v>
      </c>
      <c r="E68" s="14">
        <f t="shared" si="1"/>
        <v>25.79340061618856</v>
      </c>
      <c r="F68" s="14">
        <f t="shared" si="0"/>
        <v>5.7065993838114402</v>
      </c>
    </row>
    <row r="69" spans="1:6" x14ac:dyDescent="0.25">
      <c r="A69">
        <v>60</v>
      </c>
      <c r="B69" s="3">
        <v>98.3</v>
      </c>
      <c r="C69" s="3">
        <v>104.8</v>
      </c>
      <c r="D69" s="3">
        <v>24.6</v>
      </c>
      <c r="E69" s="14">
        <f t="shared" si="1"/>
        <v>22.829818174637982</v>
      </c>
      <c r="F69" s="14">
        <f t="shared" si="0"/>
        <v>1.7701818253620196</v>
      </c>
    </row>
    <row r="70" spans="1:6" x14ac:dyDescent="0.25">
      <c r="A70">
        <v>61</v>
      </c>
      <c r="B70" s="3">
        <v>104.8</v>
      </c>
      <c r="C70" s="3">
        <v>112.3</v>
      </c>
      <c r="D70" s="3">
        <v>26.1</v>
      </c>
      <c r="E70" s="14">
        <f t="shared" si="1"/>
        <v>26.196726330504035</v>
      </c>
      <c r="F70" s="14">
        <f t="shared" si="0"/>
        <v>-9.6726330504033342E-2</v>
      </c>
    </row>
    <row r="71" spans="1:6" x14ac:dyDescent="0.25">
      <c r="A71">
        <v>62</v>
      </c>
      <c r="B71" s="3">
        <v>94.7</v>
      </c>
      <c r="C71" s="3">
        <v>102.9</v>
      </c>
      <c r="D71" s="3">
        <v>29.8</v>
      </c>
      <c r="E71" s="14">
        <f t="shared" si="1"/>
        <v>20.373424638899337</v>
      </c>
      <c r="F71" s="14">
        <f t="shared" si="0"/>
        <v>9.4265753611006637</v>
      </c>
    </row>
    <row r="72" spans="1:6" x14ac:dyDescent="0.25">
      <c r="A72">
        <v>63</v>
      </c>
      <c r="B72" s="3">
        <v>102.4</v>
      </c>
      <c r="C72" s="3">
        <v>107.6</v>
      </c>
      <c r="D72" s="3">
        <v>30.7</v>
      </c>
      <c r="E72" s="14">
        <f t="shared" si="1"/>
        <v>25.460395550095562</v>
      </c>
      <c r="F72" s="14">
        <f t="shared" si="0"/>
        <v>5.2396044499044372</v>
      </c>
    </row>
    <row r="73" spans="1:6" x14ac:dyDescent="0.25">
      <c r="A73">
        <v>64</v>
      </c>
      <c r="B73" s="3">
        <v>99.7</v>
      </c>
      <c r="C73" s="3">
        <v>105.3</v>
      </c>
      <c r="D73" s="3">
        <v>25.8</v>
      </c>
      <c r="E73" s="14">
        <f t="shared" si="1"/>
        <v>23.84779169819161</v>
      </c>
      <c r="F73" s="14">
        <f t="shared" si="0"/>
        <v>1.9522083018083904</v>
      </c>
    </row>
    <row r="74" spans="1:6" x14ac:dyDescent="0.25">
      <c r="A74">
        <v>65</v>
      </c>
      <c r="B74" s="3">
        <v>105.5</v>
      </c>
      <c r="C74" s="3">
        <v>105.3</v>
      </c>
      <c r="D74" s="3">
        <v>32.299999999999997</v>
      </c>
      <c r="E74" s="14">
        <f t="shared" si="1"/>
        <v>28.608869577166868</v>
      </c>
      <c r="F74" s="14">
        <f t="shared" ref="F74:F137" si="2">(D74-E74)</f>
        <v>3.6911304228331296</v>
      </c>
    </row>
    <row r="75" spans="1:6" x14ac:dyDescent="0.25">
      <c r="A75">
        <v>66</v>
      </c>
      <c r="B75" s="3">
        <v>100.3</v>
      </c>
      <c r="C75" s="3">
        <v>103</v>
      </c>
      <c r="D75" s="3">
        <v>30</v>
      </c>
      <c r="E75" s="14">
        <f t="shared" ref="E75:E138" si="3">$R$6+$Q$6*B75+$P$6*C75</f>
        <v>24.944076984325307</v>
      </c>
      <c r="F75" s="14">
        <f t="shared" si="2"/>
        <v>5.0559230156746935</v>
      </c>
    </row>
    <row r="76" spans="1:6" x14ac:dyDescent="0.25">
      <c r="A76">
        <v>67</v>
      </c>
      <c r="B76" s="3">
        <v>83.9</v>
      </c>
      <c r="C76" s="3">
        <v>90</v>
      </c>
      <c r="D76" s="3">
        <v>21.5</v>
      </c>
      <c r="E76" s="14">
        <f t="shared" si="3"/>
        <v>14.894275299432262</v>
      </c>
      <c r="F76" s="14">
        <f t="shared" si="2"/>
        <v>6.6057247005677375</v>
      </c>
    </row>
    <row r="77" spans="1:6" x14ac:dyDescent="0.25">
      <c r="A77">
        <v>68</v>
      </c>
      <c r="B77" s="3">
        <v>86.6</v>
      </c>
      <c r="C77" s="3">
        <v>95.4</v>
      </c>
      <c r="D77" s="3">
        <v>13.8</v>
      </c>
      <c r="E77" s="14">
        <f t="shared" si="3"/>
        <v>15.693115688833206</v>
      </c>
      <c r="F77" s="14">
        <f t="shared" si="2"/>
        <v>-1.8931156888332055</v>
      </c>
    </row>
    <row r="78" spans="1:6" x14ac:dyDescent="0.25">
      <c r="A78">
        <v>69</v>
      </c>
      <c r="B78" s="3">
        <v>78.400000000000006</v>
      </c>
      <c r="C78" s="3">
        <v>89.3</v>
      </c>
      <c r="D78" s="3">
        <v>6.3</v>
      </c>
      <c r="E78" s="14">
        <f t="shared" si="3"/>
        <v>10.563213109289542</v>
      </c>
      <c r="F78" s="14">
        <f t="shared" si="2"/>
        <v>-4.2632131092895422</v>
      </c>
    </row>
    <row r="79" spans="1:6" x14ac:dyDescent="0.25">
      <c r="A79">
        <v>70</v>
      </c>
      <c r="B79" s="3">
        <v>84.6</v>
      </c>
      <c r="C79" s="3">
        <v>94.4</v>
      </c>
      <c r="D79" s="3">
        <v>12.9</v>
      </c>
      <c r="E79" s="14">
        <f t="shared" si="3"/>
        <v>14.313869038826017</v>
      </c>
      <c r="F79" s="14">
        <f t="shared" si="2"/>
        <v>-1.4138690388260162</v>
      </c>
    </row>
    <row r="80" spans="1:6" x14ac:dyDescent="0.25">
      <c r="A80">
        <v>71</v>
      </c>
      <c r="B80" s="3">
        <v>91.5</v>
      </c>
      <c r="C80" s="3">
        <v>97.6</v>
      </c>
      <c r="D80" s="3">
        <v>24.3</v>
      </c>
      <c r="E80" s="14">
        <f t="shared" si="3"/>
        <v>19.137896067036571</v>
      </c>
      <c r="F80" s="14">
        <f t="shared" si="2"/>
        <v>5.1621039329634293</v>
      </c>
    </row>
    <row r="81" spans="1:6" x14ac:dyDescent="0.25">
      <c r="A81">
        <v>72</v>
      </c>
      <c r="B81" s="3">
        <v>82.8</v>
      </c>
      <c r="C81" s="3">
        <v>88.5</v>
      </c>
      <c r="D81" s="3">
        <v>8.8000000000000007</v>
      </c>
      <c r="E81" s="14">
        <f t="shared" si="3"/>
        <v>14.385068767534055</v>
      </c>
      <c r="F81" s="14">
        <f t="shared" si="2"/>
        <v>-5.5850687675340538</v>
      </c>
    </row>
    <row r="82" spans="1:6" x14ac:dyDescent="0.25">
      <c r="A82">
        <v>73</v>
      </c>
      <c r="B82" s="3">
        <v>82.9</v>
      </c>
      <c r="C82" s="3">
        <v>93.6</v>
      </c>
      <c r="D82" s="3">
        <v>8.5</v>
      </c>
      <c r="E82" s="14">
        <f t="shared" si="3"/>
        <v>13.128384169182784</v>
      </c>
      <c r="F82" s="14">
        <f t="shared" si="2"/>
        <v>-4.6283841691827838</v>
      </c>
    </row>
    <row r="83" spans="1:6" x14ac:dyDescent="0.25">
      <c r="A83">
        <v>74</v>
      </c>
      <c r="B83" s="3">
        <v>76</v>
      </c>
      <c r="C83" s="3">
        <v>87.7</v>
      </c>
      <c r="D83" s="3">
        <v>13.5</v>
      </c>
      <c r="E83" s="14">
        <f t="shared" si="3"/>
        <v>9.013118866378079</v>
      </c>
      <c r="F83" s="14">
        <f t="shared" si="2"/>
        <v>4.486881133621921</v>
      </c>
    </row>
    <row r="84" spans="1:6" x14ac:dyDescent="0.25">
      <c r="A84">
        <v>75</v>
      </c>
      <c r="B84" s="3">
        <v>83.3</v>
      </c>
      <c r="C84" s="3">
        <v>93.4</v>
      </c>
      <c r="D84" s="3">
        <v>11.8</v>
      </c>
      <c r="E84" s="14">
        <f t="shared" si="3"/>
        <v>13.509235236281359</v>
      </c>
      <c r="F84" s="14">
        <f t="shared" si="2"/>
        <v>-1.7092352362813585</v>
      </c>
    </row>
    <row r="85" spans="1:6" x14ac:dyDescent="0.25">
      <c r="A85">
        <v>76</v>
      </c>
      <c r="B85" s="3">
        <v>81.8</v>
      </c>
      <c r="C85" s="3">
        <v>91.6</v>
      </c>
      <c r="D85" s="3">
        <v>18.5</v>
      </c>
      <c r="E85" s="14">
        <f t="shared" si="3"/>
        <v>12.750429808656026</v>
      </c>
      <c r="F85" s="14">
        <f t="shared" si="2"/>
        <v>5.7495701913439738</v>
      </c>
    </row>
    <row r="86" spans="1:6" x14ac:dyDescent="0.25">
      <c r="A86">
        <v>77</v>
      </c>
      <c r="B86" s="3">
        <v>78.8</v>
      </c>
      <c r="C86" s="3">
        <v>91.6</v>
      </c>
      <c r="D86" s="3">
        <v>8.8000000000000007</v>
      </c>
      <c r="E86" s="14">
        <f t="shared" si="3"/>
        <v>10.287803319530884</v>
      </c>
      <c r="F86" s="14">
        <f t="shared" si="2"/>
        <v>-1.4878033195308831</v>
      </c>
    </row>
    <row r="87" spans="1:6" x14ac:dyDescent="0.25">
      <c r="A87">
        <v>78</v>
      </c>
      <c r="B87" s="3">
        <v>95</v>
      </c>
      <c r="C87" s="3">
        <v>102</v>
      </c>
      <c r="D87" s="3">
        <v>22.2</v>
      </c>
      <c r="E87" s="14">
        <f t="shared" si="3"/>
        <v>20.855941196280455</v>
      </c>
      <c r="F87" s="14">
        <f t="shared" si="2"/>
        <v>1.3440588037195447</v>
      </c>
    </row>
    <row r="88" spans="1:6" x14ac:dyDescent="0.25">
      <c r="A88">
        <v>79</v>
      </c>
      <c r="B88" s="3">
        <v>95.4</v>
      </c>
      <c r="C88" s="3">
        <v>96.4</v>
      </c>
      <c r="D88" s="3">
        <v>21.5</v>
      </c>
      <c r="E88" s="14">
        <f t="shared" si="3"/>
        <v>22.654315714190723</v>
      </c>
      <c r="F88" s="14">
        <f t="shared" si="2"/>
        <v>-1.154315714190723</v>
      </c>
    </row>
    <row r="89" spans="1:6" x14ac:dyDescent="0.25">
      <c r="A89">
        <v>80</v>
      </c>
      <c r="B89" s="3">
        <v>98.6</v>
      </c>
      <c r="C89" s="3">
        <v>102.7</v>
      </c>
      <c r="D89" s="3">
        <v>18.8</v>
      </c>
      <c r="E89" s="14">
        <f t="shared" si="3"/>
        <v>23.627339943310592</v>
      </c>
      <c r="F89" s="14">
        <f t="shared" si="2"/>
        <v>-4.8273399433105908</v>
      </c>
    </row>
    <row r="90" spans="1:6" x14ac:dyDescent="0.25">
      <c r="A90">
        <v>81</v>
      </c>
      <c r="B90" s="3">
        <v>95.8</v>
      </c>
      <c r="C90" s="3">
        <v>97.7</v>
      </c>
      <c r="D90" s="3">
        <v>31.4</v>
      </c>
      <c r="E90" s="14">
        <f t="shared" si="3"/>
        <v>22.641410267174965</v>
      </c>
      <c r="F90" s="14">
        <f t="shared" si="2"/>
        <v>8.7585897328250333</v>
      </c>
    </row>
    <row r="91" spans="1:6" x14ac:dyDescent="0.25">
      <c r="A91">
        <v>82</v>
      </c>
      <c r="B91" s="3">
        <v>89</v>
      </c>
      <c r="C91" s="3">
        <v>97.1</v>
      </c>
      <c r="D91" s="3">
        <v>26.8</v>
      </c>
      <c r="E91" s="14">
        <f t="shared" si="3"/>
        <v>17.216959497470398</v>
      </c>
      <c r="F91" s="14">
        <f t="shared" si="2"/>
        <v>9.5830405025296024</v>
      </c>
    </row>
    <row r="92" spans="1:6" x14ac:dyDescent="0.25">
      <c r="A92">
        <v>83</v>
      </c>
      <c r="B92" s="3">
        <v>97.8</v>
      </c>
      <c r="C92" s="3">
        <v>103.1</v>
      </c>
      <c r="D92" s="3">
        <v>18.399999999999999</v>
      </c>
      <c r="E92" s="14">
        <f t="shared" si="3"/>
        <v>22.865637809113394</v>
      </c>
      <c r="F92" s="14">
        <f t="shared" si="2"/>
        <v>-4.4656378091133959</v>
      </c>
    </row>
    <row r="93" spans="1:6" x14ac:dyDescent="0.25">
      <c r="A93">
        <v>84</v>
      </c>
      <c r="B93" s="3">
        <v>94.9</v>
      </c>
      <c r="C93" s="3">
        <v>101.8</v>
      </c>
      <c r="D93" s="3">
        <v>27</v>
      </c>
      <c r="E93" s="14">
        <f t="shared" si="3"/>
        <v>20.826354515191543</v>
      </c>
      <c r="F93" s="14">
        <f t="shared" si="2"/>
        <v>6.173645484808457</v>
      </c>
    </row>
    <row r="94" spans="1:6" x14ac:dyDescent="0.25">
      <c r="A94">
        <v>85</v>
      </c>
      <c r="B94" s="3">
        <v>99.8</v>
      </c>
      <c r="C94" s="3">
        <v>101.4</v>
      </c>
      <c r="D94" s="3">
        <v>27</v>
      </c>
      <c r="E94" s="14">
        <f t="shared" si="3"/>
        <v>24.953646184526413</v>
      </c>
      <c r="F94" s="14">
        <f t="shared" si="2"/>
        <v>2.0463538154735872</v>
      </c>
    </row>
    <row r="95" spans="1:6" x14ac:dyDescent="0.25">
      <c r="A95">
        <v>86</v>
      </c>
      <c r="B95" s="3">
        <v>89.7</v>
      </c>
      <c r="C95" s="3">
        <v>98.9</v>
      </c>
      <c r="D95" s="3">
        <v>26.6</v>
      </c>
      <c r="E95" s="14">
        <f t="shared" si="3"/>
        <v>17.319064527995707</v>
      </c>
      <c r="F95" s="14">
        <f t="shared" si="2"/>
        <v>9.2809354720042947</v>
      </c>
    </row>
    <row r="96" spans="1:6" x14ac:dyDescent="0.25">
      <c r="A96">
        <v>87</v>
      </c>
      <c r="B96" s="3">
        <v>88.1</v>
      </c>
      <c r="C96" s="3">
        <v>97.5</v>
      </c>
      <c r="D96" s="3">
        <v>14.9</v>
      </c>
      <c r="E96" s="14">
        <f t="shared" si="3"/>
        <v>16.373169813635691</v>
      </c>
      <c r="F96" s="14">
        <f t="shared" si="2"/>
        <v>-1.4731698136356908</v>
      </c>
    </row>
    <row r="97" spans="1:6" x14ac:dyDescent="0.25">
      <c r="A97">
        <v>88</v>
      </c>
      <c r="B97" s="3">
        <v>90.9</v>
      </c>
      <c r="C97" s="3">
        <v>104.3</v>
      </c>
      <c r="D97" s="3">
        <v>23.1</v>
      </c>
      <c r="E97" s="14">
        <f t="shared" si="3"/>
        <v>16.886591672834111</v>
      </c>
      <c r="F97" s="14">
        <f t="shared" si="2"/>
        <v>6.2134083271658902</v>
      </c>
    </row>
    <row r="98" spans="1:6" x14ac:dyDescent="0.25">
      <c r="A98">
        <v>89</v>
      </c>
      <c r="B98" s="3">
        <v>86</v>
      </c>
      <c r="C98" s="3">
        <v>97.3</v>
      </c>
      <c r="D98" s="3">
        <v>8.3000000000000007</v>
      </c>
      <c r="E98" s="14">
        <f t="shared" si="3"/>
        <v>14.701832139796689</v>
      </c>
      <c r="F98" s="14">
        <f t="shared" si="2"/>
        <v>-6.4018321397966886</v>
      </c>
    </row>
    <row r="99" spans="1:6" x14ac:dyDescent="0.25">
      <c r="A99">
        <v>90</v>
      </c>
      <c r="B99" s="3">
        <v>86.5</v>
      </c>
      <c r="C99" s="3">
        <v>96.7</v>
      </c>
      <c r="D99" s="3">
        <v>14.1</v>
      </c>
      <c r="E99" s="14">
        <f t="shared" si="3"/>
        <v>15.269772493629947</v>
      </c>
      <c r="F99" s="14">
        <f t="shared" si="2"/>
        <v>-1.1697724936299476</v>
      </c>
    </row>
    <row r="100" spans="1:6" x14ac:dyDescent="0.25">
      <c r="A100">
        <v>91</v>
      </c>
      <c r="B100" s="3">
        <v>95.6</v>
      </c>
      <c r="C100" s="3">
        <v>99.7</v>
      </c>
      <c r="D100" s="3">
        <v>20.5</v>
      </c>
      <c r="E100" s="14">
        <f t="shared" si="3"/>
        <v>21.952226482414151</v>
      </c>
      <c r="F100" s="14">
        <f t="shared" si="2"/>
        <v>-1.4522264824141509</v>
      </c>
    </row>
    <row r="101" spans="1:6" x14ac:dyDescent="0.25">
      <c r="A101">
        <v>92</v>
      </c>
      <c r="B101" s="3">
        <v>93.2</v>
      </c>
      <c r="C101" s="3">
        <v>101.9</v>
      </c>
      <c r="D101" s="3">
        <v>18.2</v>
      </c>
      <c r="E101" s="14">
        <f t="shared" si="3"/>
        <v>19.404615737079666</v>
      </c>
      <c r="F101" s="14">
        <f t="shared" si="2"/>
        <v>-1.2046157370796671</v>
      </c>
    </row>
    <row r="102" spans="1:6" x14ac:dyDescent="0.25">
      <c r="A102">
        <v>93</v>
      </c>
      <c r="B102" s="3">
        <v>83.1</v>
      </c>
      <c r="C102" s="3">
        <v>97.2</v>
      </c>
      <c r="D102" s="3">
        <v>8.5</v>
      </c>
      <c r="E102" s="14">
        <f t="shared" si="3"/>
        <v>12.347543634583342</v>
      </c>
      <c r="F102" s="14">
        <f t="shared" si="2"/>
        <v>-3.8475436345833423</v>
      </c>
    </row>
    <row r="103" spans="1:6" x14ac:dyDescent="0.25">
      <c r="A103">
        <v>94</v>
      </c>
      <c r="B103" s="3">
        <v>97.5</v>
      </c>
      <c r="C103" s="3">
        <v>106.6</v>
      </c>
      <c r="D103" s="3">
        <v>24.9</v>
      </c>
      <c r="E103" s="14">
        <f t="shared" si="3"/>
        <v>21.700609960600737</v>
      </c>
      <c r="F103" s="14">
        <f t="shared" si="2"/>
        <v>3.1993900393992618</v>
      </c>
    </row>
    <row r="104" spans="1:6" x14ac:dyDescent="0.25">
      <c r="A104">
        <v>95</v>
      </c>
      <c r="B104" s="3">
        <v>88.8</v>
      </c>
      <c r="C104" s="3">
        <v>99.6</v>
      </c>
      <c r="D104" s="3">
        <v>9</v>
      </c>
      <c r="E104" s="14">
        <f t="shared" si="3"/>
        <v>16.396523541338134</v>
      </c>
      <c r="F104" s="14">
        <f t="shared" si="2"/>
        <v>-7.3965235413381336</v>
      </c>
    </row>
    <row r="105" spans="1:6" x14ac:dyDescent="0.25">
      <c r="A105">
        <v>96</v>
      </c>
      <c r="B105" s="3">
        <v>99.2</v>
      </c>
      <c r="C105" s="3">
        <v>113.2</v>
      </c>
      <c r="D105" s="3">
        <v>17.399999999999999</v>
      </c>
      <c r="E105" s="14">
        <f t="shared" si="3"/>
        <v>21.363569642335165</v>
      </c>
      <c r="F105" s="14">
        <f t="shared" si="2"/>
        <v>-3.9635696423351661</v>
      </c>
    </row>
    <row r="106" spans="1:6" x14ac:dyDescent="0.25">
      <c r="A106">
        <v>97</v>
      </c>
      <c r="B106" s="3">
        <v>91.6</v>
      </c>
      <c r="C106" s="3">
        <v>99.1</v>
      </c>
      <c r="D106" s="3">
        <v>9.6</v>
      </c>
      <c r="E106" s="14">
        <f t="shared" si="3"/>
        <v>18.826227102559713</v>
      </c>
      <c r="F106" s="14">
        <f t="shared" si="2"/>
        <v>-9.2262271025597133</v>
      </c>
    </row>
    <row r="107" spans="1:6" x14ac:dyDescent="0.25">
      <c r="A107">
        <v>98</v>
      </c>
      <c r="B107" s="3">
        <v>86.7</v>
      </c>
      <c r="C107" s="3">
        <v>99.4</v>
      </c>
      <c r="D107" s="3">
        <v>11.3</v>
      </c>
      <c r="E107" s="14">
        <f t="shared" si="3"/>
        <v>14.725185867499128</v>
      </c>
      <c r="F107" s="14">
        <f t="shared" si="2"/>
        <v>-3.4251858674991276</v>
      </c>
    </row>
    <row r="108" spans="1:6" x14ac:dyDescent="0.25">
      <c r="A108">
        <v>99</v>
      </c>
      <c r="B108" s="3">
        <v>88.2</v>
      </c>
      <c r="C108" s="3">
        <v>95.1</v>
      </c>
      <c r="D108" s="3">
        <v>17.8</v>
      </c>
      <c r="E108" s="14">
        <f t="shared" si="3"/>
        <v>17.085267785856171</v>
      </c>
      <c r="F108" s="14">
        <f t="shared" si="2"/>
        <v>0.71473221414382948</v>
      </c>
    </row>
    <row r="109" spans="1:6" x14ac:dyDescent="0.25">
      <c r="A109">
        <v>100</v>
      </c>
      <c r="B109" s="3">
        <v>94</v>
      </c>
      <c r="C109" s="3">
        <v>107.5</v>
      </c>
      <c r="D109" s="3">
        <v>22.2</v>
      </c>
      <c r="E109" s="14">
        <f t="shared" si="3"/>
        <v>18.591291814819463</v>
      </c>
      <c r="F109" s="14">
        <f t="shared" si="2"/>
        <v>3.6087081851805358</v>
      </c>
    </row>
    <row r="110" spans="1:6" x14ac:dyDescent="0.25">
      <c r="A110">
        <v>101</v>
      </c>
      <c r="B110" s="3">
        <v>95</v>
      </c>
      <c r="C110" s="3">
        <v>106.5</v>
      </c>
      <c r="D110" s="3">
        <v>21.2</v>
      </c>
      <c r="E110" s="14">
        <f t="shared" si="3"/>
        <v>19.674671653937402</v>
      </c>
      <c r="F110" s="14">
        <f t="shared" si="2"/>
        <v>1.5253283460625973</v>
      </c>
    </row>
    <row r="111" spans="1:6" x14ac:dyDescent="0.25">
      <c r="A111">
        <v>102</v>
      </c>
      <c r="B111" s="3">
        <v>92</v>
      </c>
      <c r="C111" s="3">
        <v>99.1</v>
      </c>
      <c r="D111" s="3">
        <v>20.399999999999999</v>
      </c>
      <c r="E111" s="14">
        <f t="shared" si="3"/>
        <v>19.15457730110974</v>
      </c>
      <c r="F111" s="14">
        <f t="shared" si="2"/>
        <v>1.245422698890259</v>
      </c>
    </row>
    <row r="112" spans="1:6" x14ac:dyDescent="0.25">
      <c r="A112">
        <v>103</v>
      </c>
      <c r="B112" s="3">
        <v>89.2</v>
      </c>
      <c r="C112" s="3">
        <v>96.7</v>
      </c>
      <c r="D112" s="3">
        <v>20.100000000000001</v>
      </c>
      <c r="E112" s="14">
        <f t="shared" si="3"/>
        <v>17.48613633384257</v>
      </c>
      <c r="F112" s="14">
        <f t="shared" si="2"/>
        <v>2.6138636661574317</v>
      </c>
    </row>
    <row r="113" spans="1:6" x14ac:dyDescent="0.25">
      <c r="A113">
        <v>104</v>
      </c>
      <c r="B113" s="3">
        <v>95.5</v>
      </c>
      <c r="C113" s="3">
        <v>103.5</v>
      </c>
      <c r="D113" s="3">
        <v>22.3</v>
      </c>
      <c r="E113" s="14">
        <f t="shared" si="3"/>
        <v>20.872622430353637</v>
      </c>
      <c r="F113" s="14">
        <f t="shared" si="2"/>
        <v>1.4273775696463638</v>
      </c>
    </row>
    <row r="114" spans="1:6" x14ac:dyDescent="0.25">
      <c r="A114">
        <v>105</v>
      </c>
      <c r="B114" s="3">
        <v>98.6</v>
      </c>
      <c r="C114" s="3">
        <v>104</v>
      </c>
      <c r="D114" s="3">
        <v>25.4</v>
      </c>
      <c r="E114" s="14">
        <f t="shared" si="3"/>
        <v>23.286084297744821</v>
      </c>
      <c r="F114" s="14">
        <f t="shared" si="2"/>
        <v>2.1139157022551771</v>
      </c>
    </row>
    <row r="115" spans="1:6" x14ac:dyDescent="0.25">
      <c r="A115">
        <v>106</v>
      </c>
      <c r="B115" s="3">
        <v>87.3</v>
      </c>
      <c r="C115" s="3">
        <v>93.1</v>
      </c>
      <c r="D115" s="3">
        <v>18</v>
      </c>
      <c r="E115" s="14">
        <f t="shared" si="3"/>
        <v>16.871488524604427</v>
      </c>
      <c r="F115" s="14">
        <f t="shared" si="2"/>
        <v>1.1285114753955732</v>
      </c>
    </row>
    <row r="116" spans="1:6" x14ac:dyDescent="0.25">
      <c r="A116">
        <v>107</v>
      </c>
      <c r="B116" s="3">
        <v>102.8</v>
      </c>
      <c r="C116" s="3">
        <v>105.2</v>
      </c>
      <c r="D116" s="3">
        <v>19.3</v>
      </c>
      <c r="E116" s="14">
        <f t="shared" si="3"/>
        <v>26.418756171228534</v>
      </c>
      <c r="F116" s="14">
        <f t="shared" si="2"/>
        <v>-7.118756171228533</v>
      </c>
    </row>
    <row r="117" spans="1:6" x14ac:dyDescent="0.25">
      <c r="A117">
        <v>108</v>
      </c>
      <c r="B117" s="3">
        <v>101.6</v>
      </c>
      <c r="C117" s="3">
        <v>110</v>
      </c>
      <c r="D117" s="3">
        <v>18.3</v>
      </c>
      <c r="E117" s="14">
        <f t="shared" si="3"/>
        <v>24.17368473041255</v>
      </c>
      <c r="F117" s="14">
        <f t="shared" si="2"/>
        <v>-5.873684730412549</v>
      </c>
    </row>
    <row r="118" spans="1:6" x14ac:dyDescent="0.25">
      <c r="A118">
        <v>109</v>
      </c>
      <c r="B118" s="3">
        <v>88.7</v>
      </c>
      <c r="C118" s="3">
        <v>110.1</v>
      </c>
      <c r="D118" s="3">
        <v>17.3</v>
      </c>
      <c r="E118" s="14">
        <f t="shared" si="3"/>
        <v>13.558140392900189</v>
      </c>
      <c r="F118" s="14">
        <f t="shared" si="2"/>
        <v>3.741859607099812</v>
      </c>
    </row>
    <row r="119" spans="1:6" x14ac:dyDescent="0.25">
      <c r="A119">
        <v>110</v>
      </c>
      <c r="B119" s="3">
        <v>92.3</v>
      </c>
      <c r="C119" s="3">
        <v>97.8</v>
      </c>
      <c r="D119" s="3">
        <v>21.4</v>
      </c>
      <c r="E119" s="14">
        <f t="shared" si="3"/>
        <v>19.742095595588015</v>
      </c>
      <c r="F119" s="14">
        <f t="shared" si="2"/>
        <v>1.6579044044119833</v>
      </c>
    </row>
    <row r="120" spans="1:6" x14ac:dyDescent="0.25">
      <c r="A120">
        <v>111</v>
      </c>
      <c r="B120" s="3">
        <v>90.6</v>
      </c>
      <c r="C120" s="3">
        <v>96.3</v>
      </c>
      <c r="D120" s="3">
        <v>19.7</v>
      </c>
      <c r="E120" s="14">
        <f t="shared" si="3"/>
        <v>18.740363765864796</v>
      </c>
      <c r="F120" s="14">
        <f t="shared" si="2"/>
        <v>0.95963623413520338</v>
      </c>
    </row>
    <row r="121" spans="1:6" x14ac:dyDescent="0.25">
      <c r="A121">
        <v>112</v>
      </c>
      <c r="B121" s="3">
        <v>105</v>
      </c>
      <c r="C121" s="3">
        <v>108</v>
      </c>
      <c r="D121" s="3">
        <v>28</v>
      </c>
      <c r="E121" s="14">
        <f t="shared" si="3"/>
        <v>27.489670103573516</v>
      </c>
      <c r="F121" s="14">
        <f t="shared" si="2"/>
        <v>0.51032989642648374</v>
      </c>
    </row>
    <row r="122" spans="1:6" x14ac:dyDescent="0.25">
      <c r="A122">
        <v>113</v>
      </c>
      <c r="B122" s="3">
        <v>95</v>
      </c>
      <c r="C122" s="3">
        <v>99.7</v>
      </c>
      <c r="D122" s="3">
        <v>22.1</v>
      </c>
      <c r="E122" s="14">
        <f t="shared" si="3"/>
        <v>21.459701184589125</v>
      </c>
      <c r="F122" s="14">
        <f t="shared" si="2"/>
        <v>0.64029881541087619</v>
      </c>
    </row>
    <row r="123" spans="1:6" x14ac:dyDescent="0.25">
      <c r="A123">
        <v>114</v>
      </c>
      <c r="B123" s="3">
        <v>89.6</v>
      </c>
      <c r="C123" s="3">
        <v>93.5</v>
      </c>
      <c r="D123" s="3">
        <v>21.3</v>
      </c>
      <c r="E123" s="14">
        <f t="shared" si="3"/>
        <v>18.654500429169861</v>
      </c>
      <c r="F123" s="14">
        <f t="shared" si="2"/>
        <v>2.6454995708301396</v>
      </c>
    </row>
    <row r="124" spans="1:6" x14ac:dyDescent="0.25">
      <c r="A124">
        <v>115</v>
      </c>
      <c r="B124" s="3">
        <v>92.4</v>
      </c>
      <c r="C124" s="3">
        <v>100.7</v>
      </c>
      <c r="D124" s="3">
        <v>26.7</v>
      </c>
      <c r="E124" s="14">
        <f t="shared" si="3"/>
        <v>19.062920551271123</v>
      </c>
      <c r="F124" s="14">
        <f t="shared" si="2"/>
        <v>7.6370794487288762</v>
      </c>
    </row>
    <row r="125" spans="1:6" x14ac:dyDescent="0.25">
      <c r="A125">
        <v>116</v>
      </c>
      <c r="B125" s="3">
        <v>86.6</v>
      </c>
      <c r="C125" s="3">
        <v>97</v>
      </c>
      <c r="D125" s="3">
        <v>16.7</v>
      </c>
      <c r="E125" s="14">
        <f t="shared" si="3"/>
        <v>15.27310874044457</v>
      </c>
      <c r="F125" s="14">
        <f t="shared" si="2"/>
        <v>1.4268912595554291</v>
      </c>
    </row>
    <row r="126" spans="1:6" x14ac:dyDescent="0.25">
      <c r="A126">
        <v>117</v>
      </c>
      <c r="B126" s="3">
        <v>90</v>
      </c>
      <c r="C126" s="3">
        <v>96</v>
      </c>
      <c r="D126" s="3">
        <v>20.100000000000001</v>
      </c>
      <c r="E126" s="14">
        <f t="shared" si="3"/>
        <v>18.32658977086264</v>
      </c>
      <c r="F126" s="14">
        <f t="shared" si="2"/>
        <v>1.7734102291373617</v>
      </c>
    </row>
    <row r="127" spans="1:6" x14ac:dyDescent="0.25">
      <c r="A127">
        <v>118</v>
      </c>
      <c r="B127" s="3">
        <v>90</v>
      </c>
      <c r="C127" s="3">
        <v>99.2</v>
      </c>
      <c r="D127" s="3">
        <v>13.9</v>
      </c>
      <c r="E127" s="14">
        <f t="shared" si="3"/>
        <v>17.486575874085357</v>
      </c>
      <c r="F127" s="14">
        <f t="shared" si="2"/>
        <v>-3.5865758740853568</v>
      </c>
    </row>
    <row r="128" spans="1:6" x14ac:dyDescent="0.25">
      <c r="A128">
        <v>119</v>
      </c>
      <c r="B128" s="3">
        <v>92.4</v>
      </c>
      <c r="C128" s="3">
        <v>95.4</v>
      </c>
      <c r="D128" s="3">
        <v>25.8</v>
      </c>
      <c r="E128" s="14">
        <f t="shared" si="3"/>
        <v>20.454193567808492</v>
      </c>
      <c r="F128" s="14">
        <f t="shared" si="2"/>
        <v>5.3458064321915089</v>
      </c>
    </row>
    <row r="129" spans="1:6" x14ac:dyDescent="0.25">
      <c r="A129">
        <v>120</v>
      </c>
      <c r="B129" s="3">
        <v>87.5</v>
      </c>
      <c r="C129" s="3">
        <v>101.8</v>
      </c>
      <c r="D129" s="3">
        <v>18.100000000000001</v>
      </c>
      <c r="E129" s="14">
        <f t="shared" si="3"/>
        <v>14.751875842016194</v>
      </c>
      <c r="F129" s="14">
        <f t="shared" si="2"/>
        <v>3.3481241579838077</v>
      </c>
    </row>
    <row r="130" spans="1:6" x14ac:dyDescent="0.25">
      <c r="A130">
        <v>121</v>
      </c>
      <c r="B130" s="3">
        <v>99.2</v>
      </c>
      <c r="C130" s="3">
        <v>104.3</v>
      </c>
      <c r="D130" s="3">
        <v>27.9</v>
      </c>
      <c r="E130" s="14">
        <f t="shared" si="3"/>
        <v>23.699858292746978</v>
      </c>
      <c r="F130" s="14">
        <f t="shared" si="2"/>
        <v>4.2001417072530209</v>
      </c>
    </row>
    <row r="131" spans="1:6" x14ac:dyDescent="0.25">
      <c r="A131">
        <v>122</v>
      </c>
      <c r="B131" s="3">
        <v>98.1</v>
      </c>
      <c r="C131" s="3">
        <v>99.2</v>
      </c>
      <c r="D131" s="3">
        <v>25.3</v>
      </c>
      <c r="E131" s="14">
        <f t="shared" si="3"/>
        <v>24.135667394723225</v>
      </c>
      <c r="F131" s="14">
        <f t="shared" si="2"/>
        <v>1.1643326052767762</v>
      </c>
    </row>
    <row r="132" spans="1:6" x14ac:dyDescent="0.25">
      <c r="A132">
        <v>123</v>
      </c>
      <c r="B132" s="3">
        <v>83.3</v>
      </c>
      <c r="C132" s="3">
        <v>99.3</v>
      </c>
      <c r="D132" s="3">
        <v>14.7</v>
      </c>
      <c r="E132" s="14">
        <f t="shared" si="3"/>
        <v>11.960459614098252</v>
      </c>
      <c r="F132" s="14">
        <f t="shared" si="2"/>
        <v>2.7395403859017478</v>
      </c>
    </row>
    <row r="133" spans="1:6" x14ac:dyDescent="0.25">
      <c r="A133">
        <v>124</v>
      </c>
      <c r="B133" s="3">
        <v>86.1</v>
      </c>
      <c r="C133" s="3">
        <v>94</v>
      </c>
      <c r="D133" s="3">
        <v>16</v>
      </c>
      <c r="E133" s="14">
        <f t="shared" si="3"/>
        <v>15.650184020485749</v>
      </c>
      <c r="F133" s="14">
        <f t="shared" si="2"/>
        <v>0.34981597951425059</v>
      </c>
    </row>
    <row r="134" spans="1:6" x14ac:dyDescent="0.25">
      <c r="A134">
        <v>125</v>
      </c>
      <c r="B134" s="3">
        <v>84.1</v>
      </c>
      <c r="C134" s="3">
        <v>98.9</v>
      </c>
      <c r="D134" s="3">
        <v>13.8</v>
      </c>
      <c r="E134" s="14">
        <f t="shared" si="3"/>
        <v>12.722161748295449</v>
      </c>
      <c r="F134" s="14">
        <f t="shared" si="2"/>
        <v>1.0778382517045522</v>
      </c>
    </row>
    <row r="135" spans="1:6" x14ac:dyDescent="0.25">
      <c r="A135">
        <v>126</v>
      </c>
      <c r="B135" s="3">
        <v>89.9</v>
      </c>
      <c r="C135" s="3">
        <v>101</v>
      </c>
      <c r="D135" s="3">
        <v>17.5</v>
      </c>
      <c r="E135" s="14">
        <f t="shared" si="3"/>
        <v>16.93198050751063</v>
      </c>
      <c r="F135" s="14">
        <f t="shared" si="2"/>
        <v>0.56801949248936978</v>
      </c>
    </row>
    <row r="136" spans="1:6" x14ac:dyDescent="0.25">
      <c r="A136">
        <v>127</v>
      </c>
      <c r="B136" s="3">
        <v>92.1</v>
      </c>
      <c r="C136" s="3">
        <v>98.7</v>
      </c>
      <c r="D136" s="3">
        <v>27.2</v>
      </c>
      <c r="E136" s="14">
        <f t="shared" si="3"/>
        <v>19.34166658784439</v>
      </c>
      <c r="F136" s="14">
        <f t="shared" si="2"/>
        <v>7.8583334121556092</v>
      </c>
    </row>
    <row r="137" spans="1:6" x14ac:dyDescent="0.25">
      <c r="A137">
        <v>128</v>
      </c>
      <c r="B137" s="3">
        <v>78</v>
      </c>
      <c r="C137" s="3">
        <v>95.9</v>
      </c>
      <c r="D137" s="3">
        <v>17.399999999999999</v>
      </c>
      <c r="E137" s="14">
        <f t="shared" si="3"/>
        <v>8.5023342486363696</v>
      </c>
      <c r="F137" s="14">
        <f t="shared" si="2"/>
        <v>8.897665751363629</v>
      </c>
    </row>
    <row r="138" spans="1:6" x14ac:dyDescent="0.25">
      <c r="A138">
        <v>129</v>
      </c>
      <c r="B138" s="3">
        <v>93.5</v>
      </c>
      <c r="C138" s="3">
        <v>103.9</v>
      </c>
      <c r="D138" s="3">
        <v>20.8</v>
      </c>
      <c r="E138" s="14">
        <f t="shared" si="3"/>
        <v>19.125869700506385</v>
      </c>
      <c r="F138" s="14">
        <f t="shared" ref="F138:F201" si="4">(D138-E138)</f>
        <v>1.6741302994936156</v>
      </c>
    </row>
    <row r="139" spans="1:6" x14ac:dyDescent="0.25">
      <c r="A139">
        <v>130</v>
      </c>
      <c r="B139" s="3">
        <v>87</v>
      </c>
      <c r="C139" s="3">
        <v>96.2</v>
      </c>
      <c r="D139" s="3">
        <v>14.9</v>
      </c>
      <c r="E139" s="14">
        <f t="shared" ref="E139:E202" si="5">$R$6+$Q$6*B139+$P$6*C139</f>
        <v>15.811462413188917</v>
      </c>
      <c r="F139" s="14">
        <f t="shared" si="4"/>
        <v>-0.91146241318891619</v>
      </c>
    </row>
    <row r="140" spans="1:6" x14ac:dyDescent="0.25">
      <c r="A140">
        <v>131</v>
      </c>
      <c r="B140" s="3">
        <v>90.1</v>
      </c>
      <c r="C140" s="3">
        <v>97.8</v>
      </c>
      <c r="D140" s="3">
        <v>18.100000000000001</v>
      </c>
      <c r="E140" s="14">
        <f t="shared" si="5"/>
        <v>17.936169503562912</v>
      </c>
      <c r="F140" s="14">
        <f t="shared" si="4"/>
        <v>0.16383049643708958</v>
      </c>
    </row>
    <row r="141" spans="1:6" x14ac:dyDescent="0.25">
      <c r="A141">
        <v>132</v>
      </c>
      <c r="B141" s="3">
        <v>90.3</v>
      </c>
      <c r="C141" s="3">
        <v>94.6</v>
      </c>
      <c r="D141" s="3">
        <v>22.7</v>
      </c>
      <c r="E141" s="14">
        <f t="shared" si="5"/>
        <v>18.940358499615204</v>
      </c>
      <c r="F141" s="14">
        <f t="shared" si="4"/>
        <v>3.7596415003847952</v>
      </c>
    </row>
    <row r="142" spans="1:6" x14ac:dyDescent="0.25">
      <c r="A142">
        <v>133</v>
      </c>
      <c r="B142" s="3">
        <v>99.8</v>
      </c>
      <c r="C142" s="3">
        <v>103.6</v>
      </c>
      <c r="D142" s="3">
        <v>23.6</v>
      </c>
      <c r="E142" s="14">
        <f t="shared" si="5"/>
        <v>24.376136630492034</v>
      </c>
      <c r="F142" s="14">
        <f t="shared" si="4"/>
        <v>-0.77613663049203296</v>
      </c>
    </row>
    <row r="143" spans="1:6" x14ac:dyDescent="0.25">
      <c r="A143">
        <v>134</v>
      </c>
      <c r="B143" s="3">
        <v>89.4</v>
      </c>
      <c r="C143" s="3">
        <v>100.4</v>
      </c>
      <c r="D143" s="3">
        <v>26.1</v>
      </c>
      <c r="E143" s="14">
        <f t="shared" si="5"/>
        <v>16.67904536496885</v>
      </c>
      <c r="F143" s="14">
        <f t="shared" si="4"/>
        <v>9.4209546350311513</v>
      </c>
    </row>
    <row r="144" spans="1:6" x14ac:dyDescent="0.25">
      <c r="A144">
        <v>135</v>
      </c>
      <c r="B144" s="3">
        <v>87.2</v>
      </c>
      <c r="C144" s="3">
        <v>98.4</v>
      </c>
      <c r="D144" s="3">
        <v>24.4</v>
      </c>
      <c r="E144" s="14">
        <f t="shared" si="5"/>
        <v>15.398127958429548</v>
      </c>
      <c r="F144" s="14">
        <f t="shared" si="4"/>
        <v>9.0018720415704507</v>
      </c>
    </row>
    <row r="145" spans="1:6" x14ac:dyDescent="0.25">
      <c r="A145">
        <v>136</v>
      </c>
      <c r="B145" s="3">
        <v>101.1</v>
      </c>
      <c r="C145" s="3">
        <v>104.6</v>
      </c>
      <c r="D145" s="3">
        <v>27.1</v>
      </c>
      <c r="E145" s="14">
        <f t="shared" si="5"/>
        <v>25.180770433036692</v>
      </c>
      <c r="F145" s="14">
        <f t="shared" si="4"/>
        <v>1.9192295669633097</v>
      </c>
    </row>
    <row r="146" spans="1:6" x14ac:dyDescent="0.25">
      <c r="A146">
        <v>137</v>
      </c>
      <c r="B146" s="3">
        <v>86.1</v>
      </c>
      <c r="C146" s="3">
        <v>92.9</v>
      </c>
      <c r="D146" s="3">
        <v>21.8</v>
      </c>
      <c r="E146" s="14">
        <f t="shared" si="5"/>
        <v>15.938938797502939</v>
      </c>
      <c r="F146" s="14">
        <f t="shared" si="4"/>
        <v>5.8610612024970621</v>
      </c>
    </row>
    <row r="147" spans="1:6" x14ac:dyDescent="0.25">
      <c r="A147">
        <v>138</v>
      </c>
      <c r="B147" s="3">
        <v>98.6</v>
      </c>
      <c r="C147" s="3">
        <v>97.8</v>
      </c>
      <c r="D147" s="3">
        <v>29.4</v>
      </c>
      <c r="E147" s="14">
        <f t="shared" si="5"/>
        <v>24.913611222750806</v>
      </c>
      <c r="F147" s="14">
        <f t="shared" si="4"/>
        <v>4.4863887772491928</v>
      </c>
    </row>
    <row r="148" spans="1:6" x14ac:dyDescent="0.25">
      <c r="A148">
        <v>139</v>
      </c>
      <c r="B148" s="3">
        <v>88.5</v>
      </c>
      <c r="C148" s="3">
        <v>98.3</v>
      </c>
      <c r="D148" s="3">
        <v>22.3</v>
      </c>
      <c r="E148" s="14">
        <f t="shared" si="5"/>
        <v>16.491516537991398</v>
      </c>
      <c r="F148" s="14">
        <f t="shared" si="4"/>
        <v>5.8084834620086028</v>
      </c>
    </row>
    <row r="149" spans="1:6" x14ac:dyDescent="0.25">
      <c r="A149">
        <v>140</v>
      </c>
      <c r="B149" s="3">
        <v>106.6</v>
      </c>
      <c r="C149" s="3">
        <v>104.7</v>
      </c>
      <c r="D149" s="3">
        <v>20.399999999999999</v>
      </c>
      <c r="E149" s="14">
        <f t="shared" si="5"/>
        <v>29.669335228825151</v>
      </c>
      <c r="F149" s="14">
        <f t="shared" si="4"/>
        <v>-9.2693352288251525</v>
      </c>
    </row>
    <row r="150" spans="1:6" x14ac:dyDescent="0.25">
      <c r="A150">
        <v>141</v>
      </c>
      <c r="B150" s="3">
        <v>93.1</v>
      </c>
      <c r="C150" s="3">
        <v>98.6</v>
      </c>
      <c r="D150" s="3">
        <v>24.9</v>
      </c>
      <c r="E150" s="14">
        <f t="shared" si="5"/>
        <v>20.188792518493734</v>
      </c>
      <c r="F150" s="14">
        <f t="shared" si="4"/>
        <v>4.7112074815062641</v>
      </c>
    </row>
    <row r="151" spans="1:6" x14ac:dyDescent="0.25">
      <c r="A151">
        <v>142</v>
      </c>
      <c r="B151" s="3">
        <v>93</v>
      </c>
      <c r="C151" s="3">
        <v>99.5</v>
      </c>
      <c r="D151" s="3">
        <v>18.3</v>
      </c>
      <c r="E151" s="14">
        <f t="shared" si="5"/>
        <v>19.870451060387616</v>
      </c>
      <c r="F151" s="14">
        <f t="shared" si="4"/>
        <v>-1.5704510603876152</v>
      </c>
    </row>
    <row r="152" spans="1:6" x14ac:dyDescent="0.25">
      <c r="A152">
        <v>143</v>
      </c>
      <c r="B152" s="3">
        <v>91</v>
      </c>
      <c r="C152" s="3">
        <v>102.7</v>
      </c>
      <c r="D152" s="3">
        <v>23.3</v>
      </c>
      <c r="E152" s="14">
        <f t="shared" si="5"/>
        <v>17.388686170860243</v>
      </c>
      <c r="F152" s="14">
        <f t="shared" si="4"/>
        <v>5.9113138291397576</v>
      </c>
    </row>
    <row r="153" spans="1:6" x14ac:dyDescent="0.25">
      <c r="A153">
        <v>144</v>
      </c>
      <c r="B153" s="3">
        <v>77.099999999999994</v>
      </c>
      <c r="C153" s="3">
        <v>92.1</v>
      </c>
      <c r="D153" s="3">
        <v>9.4</v>
      </c>
      <c r="E153" s="14">
        <f t="shared" si="5"/>
        <v>8.7610628043218632</v>
      </c>
      <c r="F153" s="14">
        <f t="shared" si="4"/>
        <v>0.63893719567813712</v>
      </c>
    </row>
    <row r="154" spans="1:6" x14ac:dyDescent="0.25">
      <c r="A154">
        <v>145</v>
      </c>
      <c r="B154" s="3">
        <v>85.3</v>
      </c>
      <c r="C154" s="3">
        <v>96.6</v>
      </c>
      <c r="D154" s="3">
        <v>10.3</v>
      </c>
      <c r="E154" s="14">
        <f t="shared" si="5"/>
        <v>14.310972332254188</v>
      </c>
      <c r="F154" s="14">
        <f t="shared" si="4"/>
        <v>-4.0109723322541875</v>
      </c>
    </row>
    <row r="155" spans="1:6" x14ac:dyDescent="0.25">
      <c r="A155">
        <v>146</v>
      </c>
      <c r="B155" s="3">
        <v>81.900000000000006</v>
      </c>
      <c r="C155" s="3">
        <v>92.7</v>
      </c>
      <c r="D155" s="3">
        <v>14.2</v>
      </c>
      <c r="E155" s="14">
        <f t="shared" si="5"/>
        <v>12.54376258127634</v>
      </c>
      <c r="F155" s="14">
        <f t="shared" si="4"/>
        <v>1.6562374187236593</v>
      </c>
    </row>
    <row r="156" spans="1:6" x14ac:dyDescent="0.25">
      <c r="A156">
        <v>147</v>
      </c>
      <c r="B156" s="3">
        <v>99.1</v>
      </c>
      <c r="C156" s="3">
        <v>102</v>
      </c>
      <c r="D156" s="3">
        <v>19.2</v>
      </c>
      <c r="E156" s="14">
        <f t="shared" si="5"/>
        <v>24.221530731418142</v>
      </c>
      <c r="F156" s="14">
        <f t="shared" si="4"/>
        <v>-5.0215307314181423</v>
      </c>
    </row>
    <row r="157" spans="1:6" x14ac:dyDescent="0.25">
      <c r="A157">
        <v>148</v>
      </c>
      <c r="B157" s="3">
        <v>100.5</v>
      </c>
      <c r="C157" s="3">
        <v>110.9</v>
      </c>
      <c r="D157" s="3">
        <v>29.6</v>
      </c>
      <c r="E157" s="14">
        <f t="shared" si="5"/>
        <v>23.034467775931393</v>
      </c>
      <c r="F157" s="14">
        <f t="shared" si="4"/>
        <v>6.5655322240686083</v>
      </c>
    </row>
    <row r="158" spans="1:6" x14ac:dyDescent="0.25">
      <c r="A158">
        <v>149</v>
      </c>
      <c r="B158" s="3">
        <v>76.5</v>
      </c>
      <c r="C158" s="3">
        <v>92.3</v>
      </c>
      <c r="D158" s="3">
        <v>5.3</v>
      </c>
      <c r="E158" s="14">
        <f t="shared" si="5"/>
        <v>8.2160366379482568</v>
      </c>
      <c r="F158" s="14">
        <f t="shared" si="4"/>
        <v>-2.916036637948257</v>
      </c>
    </row>
    <row r="159" spans="1:6" x14ac:dyDescent="0.25">
      <c r="A159">
        <v>150</v>
      </c>
      <c r="B159" s="3">
        <v>106.8</v>
      </c>
      <c r="C159" s="3">
        <v>114.1</v>
      </c>
      <c r="D159" s="3">
        <v>25.2</v>
      </c>
      <c r="E159" s="14">
        <f t="shared" si="5"/>
        <v>27.365969506316905</v>
      </c>
      <c r="F159" s="14">
        <f t="shared" si="4"/>
        <v>-2.1659695063169053</v>
      </c>
    </row>
    <row r="160" spans="1:6" x14ac:dyDescent="0.25">
      <c r="A160">
        <v>151</v>
      </c>
      <c r="B160" s="3">
        <v>77.599999999999994</v>
      </c>
      <c r="C160" s="3">
        <v>92.9</v>
      </c>
      <c r="D160" s="3">
        <v>9.4</v>
      </c>
      <c r="E160" s="14">
        <f t="shared" si="5"/>
        <v>8.9614970783150589</v>
      </c>
      <c r="F160" s="14">
        <f t="shared" si="4"/>
        <v>0.43850292168494143</v>
      </c>
    </row>
    <row r="161" spans="1:6" x14ac:dyDescent="0.25">
      <c r="A161">
        <v>152</v>
      </c>
      <c r="B161" s="3">
        <v>102.9</v>
      </c>
      <c r="C161" s="3">
        <v>108.3</v>
      </c>
      <c r="D161" s="3">
        <v>19.600000000000001</v>
      </c>
      <c r="E161" s="14">
        <f t="shared" si="5"/>
        <v>25.68708025836305</v>
      </c>
      <c r="F161" s="14">
        <f t="shared" si="4"/>
        <v>-6.0870802583630486</v>
      </c>
    </row>
    <row r="162" spans="1:6" x14ac:dyDescent="0.25">
      <c r="A162">
        <v>153</v>
      </c>
      <c r="B162" s="3">
        <v>72.8</v>
      </c>
      <c r="C162" s="3">
        <v>88.5</v>
      </c>
      <c r="D162" s="3">
        <v>10.1</v>
      </c>
      <c r="E162" s="14">
        <f t="shared" si="5"/>
        <v>6.1763138037836072</v>
      </c>
      <c r="F162" s="14">
        <f t="shared" si="4"/>
        <v>3.9236861962163925</v>
      </c>
    </row>
    <row r="163" spans="1:6" x14ac:dyDescent="0.25">
      <c r="A163">
        <v>154</v>
      </c>
      <c r="B163" s="3">
        <v>88.2</v>
      </c>
      <c r="C163" s="3">
        <v>94</v>
      </c>
      <c r="D163" s="3">
        <v>16.5</v>
      </c>
      <c r="E163" s="14">
        <f t="shared" si="5"/>
        <v>17.37402256287336</v>
      </c>
      <c r="F163" s="14">
        <f t="shared" si="4"/>
        <v>-0.87402256287336044</v>
      </c>
    </row>
    <row r="164" spans="1:6" x14ac:dyDescent="0.25">
      <c r="A164">
        <v>155</v>
      </c>
      <c r="B164" s="3">
        <v>100.1</v>
      </c>
      <c r="C164" s="3">
        <v>101.1</v>
      </c>
      <c r="D164" s="3">
        <v>21</v>
      </c>
      <c r="E164" s="14">
        <f t="shared" si="5"/>
        <v>25.278660136261806</v>
      </c>
      <c r="F164" s="14">
        <f t="shared" si="4"/>
        <v>-4.2786601362618057</v>
      </c>
    </row>
    <row r="165" spans="1:6" x14ac:dyDescent="0.25">
      <c r="A165">
        <v>156</v>
      </c>
      <c r="B165" s="3">
        <v>83.5</v>
      </c>
      <c r="C165" s="3">
        <v>92.1</v>
      </c>
      <c r="D165" s="3">
        <v>17.3</v>
      </c>
      <c r="E165" s="14">
        <f t="shared" si="5"/>
        <v>14.014665981122146</v>
      </c>
      <c r="F165" s="14">
        <f t="shared" si="4"/>
        <v>3.2853340188778546</v>
      </c>
    </row>
    <row r="166" spans="1:6" x14ac:dyDescent="0.25">
      <c r="A166">
        <v>157</v>
      </c>
      <c r="B166" s="3">
        <v>105</v>
      </c>
      <c r="C166" s="3">
        <v>105.6</v>
      </c>
      <c r="D166" s="3">
        <v>31.2</v>
      </c>
      <c r="E166" s="14">
        <f t="shared" si="5"/>
        <v>28.119680526156479</v>
      </c>
      <c r="F166" s="14">
        <f t="shared" si="4"/>
        <v>3.0803194738435202</v>
      </c>
    </row>
    <row r="167" spans="1:6" x14ac:dyDescent="0.25">
      <c r="A167">
        <v>158</v>
      </c>
      <c r="B167" s="3">
        <v>90.8</v>
      </c>
      <c r="C167" s="3">
        <v>98.5</v>
      </c>
      <c r="D167" s="3">
        <v>10</v>
      </c>
      <c r="E167" s="14">
        <f t="shared" si="5"/>
        <v>18.327029311105413</v>
      </c>
      <c r="F167" s="14">
        <f t="shared" si="4"/>
        <v>-8.327029311105413</v>
      </c>
    </row>
    <row r="168" spans="1:6" x14ac:dyDescent="0.25">
      <c r="A168">
        <v>159</v>
      </c>
      <c r="B168" s="3">
        <v>76.599999999999994</v>
      </c>
      <c r="C168" s="3">
        <v>88.7</v>
      </c>
      <c r="D168" s="3">
        <v>12.5</v>
      </c>
      <c r="E168" s="14">
        <f t="shared" si="5"/>
        <v>9.2431398214601899</v>
      </c>
      <c r="F168" s="14">
        <f t="shared" si="4"/>
        <v>3.2568601785398101</v>
      </c>
    </row>
    <row r="169" spans="1:6" x14ac:dyDescent="0.25">
      <c r="A169">
        <v>160</v>
      </c>
      <c r="B169" s="3">
        <v>92.4</v>
      </c>
      <c r="C169" s="3">
        <v>101.1</v>
      </c>
      <c r="D169" s="3">
        <v>22.5</v>
      </c>
      <c r="E169" s="14">
        <f t="shared" si="5"/>
        <v>18.957918814173965</v>
      </c>
      <c r="F169" s="14">
        <f t="shared" si="4"/>
        <v>3.542081185826035</v>
      </c>
    </row>
    <row r="170" spans="1:6" x14ac:dyDescent="0.25">
      <c r="A170">
        <v>161</v>
      </c>
      <c r="B170" s="3">
        <v>81.2</v>
      </c>
      <c r="C170" s="3">
        <v>94</v>
      </c>
      <c r="D170" s="3">
        <v>9.4</v>
      </c>
      <c r="E170" s="14">
        <f t="shared" si="5"/>
        <v>11.627894088248038</v>
      </c>
      <c r="F170" s="14">
        <f t="shared" si="4"/>
        <v>-2.2278940882480374</v>
      </c>
    </row>
    <row r="171" spans="1:6" x14ac:dyDescent="0.25">
      <c r="A171">
        <v>162</v>
      </c>
      <c r="B171" s="3">
        <v>95.6</v>
      </c>
      <c r="C171" s="3">
        <v>103.8</v>
      </c>
      <c r="D171" s="3">
        <v>14.6</v>
      </c>
      <c r="E171" s="14">
        <f t="shared" si="5"/>
        <v>20.87595867716826</v>
      </c>
      <c r="F171" s="14">
        <f t="shared" si="4"/>
        <v>-6.2759586771682603</v>
      </c>
    </row>
    <row r="172" spans="1:6" x14ac:dyDescent="0.25">
      <c r="A172">
        <v>163</v>
      </c>
      <c r="B172" s="3">
        <v>92.1</v>
      </c>
      <c r="C172" s="3">
        <v>98.9</v>
      </c>
      <c r="D172" s="3">
        <v>13</v>
      </c>
      <c r="E172" s="14">
        <f t="shared" si="5"/>
        <v>19.289165719295809</v>
      </c>
      <c r="F172" s="14">
        <f t="shared" si="4"/>
        <v>-6.2891657192958093</v>
      </c>
    </row>
    <row r="173" spans="1:6" x14ac:dyDescent="0.25">
      <c r="A173">
        <v>164</v>
      </c>
      <c r="B173" s="3">
        <v>83.4</v>
      </c>
      <c r="C173" s="3">
        <v>89.2</v>
      </c>
      <c r="D173" s="3">
        <v>15.1</v>
      </c>
      <c r="E173" s="14">
        <f t="shared" si="5"/>
        <v>14.693841025439063</v>
      </c>
      <c r="F173" s="14">
        <f t="shared" si="4"/>
        <v>0.40615897456093641</v>
      </c>
    </row>
    <row r="174" spans="1:6" x14ac:dyDescent="0.25">
      <c r="A174">
        <v>165</v>
      </c>
      <c r="B174" s="3">
        <v>106</v>
      </c>
      <c r="C174" s="3">
        <v>111.4</v>
      </c>
      <c r="D174" s="3">
        <v>27.3</v>
      </c>
      <c r="E174" s="14">
        <f t="shared" si="5"/>
        <v>27.418030834622694</v>
      </c>
      <c r="F174" s="14">
        <f t="shared" si="4"/>
        <v>-0.1180308346226937</v>
      </c>
    </row>
    <row r="175" spans="1:6" x14ac:dyDescent="0.25">
      <c r="A175">
        <v>166</v>
      </c>
      <c r="B175" s="3">
        <v>95.1</v>
      </c>
      <c r="C175" s="3">
        <v>107.5</v>
      </c>
      <c r="D175" s="3">
        <v>19.2</v>
      </c>
      <c r="E175" s="14">
        <f t="shared" si="5"/>
        <v>19.494254860832008</v>
      </c>
      <c r="F175" s="14">
        <f t="shared" si="4"/>
        <v>-0.2942548608320088</v>
      </c>
    </row>
    <row r="176" spans="1:6" x14ac:dyDescent="0.25">
      <c r="A176">
        <v>167</v>
      </c>
      <c r="B176" s="3">
        <v>90.4</v>
      </c>
      <c r="C176" s="3">
        <v>99.1</v>
      </c>
      <c r="D176" s="3">
        <v>21.8</v>
      </c>
      <c r="E176" s="14">
        <f t="shared" si="5"/>
        <v>17.841176506909676</v>
      </c>
      <c r="F176" s="14">
        <f t="shared" si="4"/>
        <v>3.9588234930903248</v>
      </c>
    </row>
    <row r="177" spans="1:6" x14ac:dyDescent="0.25">
      <c r="A177">
        <v>168</v>
      </c>
      <c r="B177" s="3">
        <v>100.4</v>
      </c>
      <c r="C177" s="3">
        <v>108.2</v>
      </c>
      <c r="D177" s="3">
        <v>20.3</v>
      </c>
      <c r="E177" s="14">
        <f t="shared" si="5"/>
        <v>23.661141951699729</v>
      </c>
      <c r="F177" s="14">
        <f t="shared" si="4"/>
        <v>-3.3611419516997287</v>
      </c>
    </row>
    <row r="178" spans="1:6" x14ac:dyDescent="0.25">
      <c r="A178">
        <v>169</v>
      </c>
      <c r="B178" s="3">
        <v>115.9</v>
      </c>
      <c r="C178" s="3">
        <v>114.9</v>
      </c>
      <c r="D178" s="3">
        <v>36.299999999999997</v>
      </c>
      <c r="E178" s="14">
        <f t="shared" si="5"/>
        <v>34.625933049135497</v>
      </c>
      <c r="F178" s="14">
        <f t="shared" si="4"/>
        <v>1.6740669508644999</v>
      </c>
    </row>
    <row r="179" spans="1:6" x14ac:dyDescent="0.25">
      <c r="A179">
        <v>170</v>
      </c>
      <c r="B179" s="3">
        <v>90.8</v>
      </c>
      <c r="C179" s="3">
        <v>99.1</v>
      </c>
      <c r="D179" s="3">
        <v>16.5</v>
      </c>
      <c r="E179" s="14">
        <f t="shared" si="5"/>
        <v>18.169526705459674</v>
      </c>
      <c r="F179" s="14">
        <f t="shared" si="4"/>
        <v>-1.6695267054596741</v>
      </c>
    </row>
    <row r="180" spans="1:6" x14ac:dyDescent="0.25">
      <c r="A180">
        <v>171</v>
      </c>
      <c r="B180" s="3">
        <v>81.900000000000006</v>
      </c>
      <c r="C180" s="3">
        <v>92.2</v>
      </c>
      <c r="D180" s="3">
        <v>3</v>
      </c>
      <c r="E180" s="14">
        <f t="shared" si="5"/>
        <v>12.67501475264779</v>
      </c>
      <c r="F180" s="14">
        <f t="shared" si="4"/>
        <v>-9.6750147526477903</v>
      </c>
    </row>
    <row r="181" spans="1:6" x14ac:dyDescent="0.25">
      <c r="A181">
        <v>172</v>
      </c>
      <c r="B181" s="3">
        <v>75</v>
      </c>
      <c r="C181" s="3">
        <v>90.8</v>
      </c>
      <c r="D181" s="3">
        <v>0.7</v>
      </c>
      <c r="E181" s="14">
        <f t="shared" si="5"/>
        <v>7.37847990750004</v>
      </c>
      <c r="F181" s="14">
        <f t="shared" si="4"/>
        <v>-6.6784799075000398</v>
      </c>
    </row>
    <row r="182" spans="1:6" x14ac:dyDescent="0.25">
      <c r="A182">
        <v>173</v>
      </c>
      <c r="B182" s="3">
        <v>90.3</v>
      </c>
      <c r="C182" s="3">
        <v>100.5</v>
      </c>
      <c r="D182" s="3">
        <v>20.5</v>
      </c>
      <c r="E182" s="14">
        <f t="shared" si="5"/>
        <v>17.391582877432093</v>
      </c>
      <c r="F182" s="14">
        <f t="shared" si="4"/>
        <v>3.1084171225679071</v>
      </c>
    </row>
    <row r="183" spans="1:6" x14ac:dyDescent="0.25">
      <c r="A183">
        <v>174</v>
      </c>
      <c r="B183" s="3">
        <v>90.3</v>
      </c>
      <c r="C183" s="3">
        <v>98.2</v>
      </c>
      <c r="D183" s="3">
        <v>16.899999999999999</v>
      </c>
      <c r="E183" s="14">
        <f t="shared" si="5"/>
        <v>17.995342865740763</v>
      </c>
      <c r="F183" s="14">
        <f t="shared" si="4"/>
        <v>-1.0953428657407649</v>
      </c>
    </row>
    <row r="184" spans="1:6" x14ac:dyDescent="0.25">
      <c r="A184">
        <v>175</v>
      </c>
      <c r="B184" s="3">
        <v>108.8</v>
      </c>
      <c r="C184" s="3">
        <v>115.3</v>
      </c>
      <c r="D184" s="3">
        <v>25.3</v>
      </c>
      <c r="E184" s="14">
        <f t="shared" si="5"/>
        <v>28.692715287775513</v>
      </c>
      <c r="F184" s="14">
        <f t="shared" si="4"/>
        <v>-3.3927152877755127</v>
      </c>
    </row>
    <row r="185" spans="1:6" x14ac:dyDescent="0.25">
      <c r="A185">
        <v>176</v>
      </c>
      <c r="B185" s="3">
        <v>79.400000000000006</v>
      </c>
      <c r="C185" s="3">
        <v>96.8</v>
      </c>
      <c r="D185" s="3">
        <v>9.9</v>
      </c>
      <c r="E185" s="14">
        <f t="shared" si="5"/>
        <v>9.4153060350928435</v>
      </c>
      <c r="F185" s="14">
        <f t="shared" si="4"/>
        <v>0.48469396490715688</v>
      </c>
    </row>
    <row r="186" spans="1:6" x14ac:dyDescent="0.25">
      <c r="A186">
        <v>177</v>
      </c>
      <c r="B186" s="3">
        <v>83.2</v>
      </c>
      <c r="C186" s="3">
        <v>92.6</v>
      </c>
      <c r="D186" s="3">
        <v>13.1</v>
      </c>
      <c r="E186" s="14">
        <f t="shared" si="5"/>
        <v>13.63715116083819</v>
      </c>
      <c r="F186" s="14">
        <f t="shared" si="4"/>
        <v>-0.53715116083819048</v>
      </c>
    </row>
    <row r="187" spans="1:6" x14ac:dyDescent="0.25">
      <c r="A187">
        <v>178</v>
      </c>
      <c r="B187" s="3">
        <v>110.3</v>
      </c>
      <c r="C187" s="3">
        <v>119.2</v>
      </c>
      <c r="D187" s="3">
        <v>29.9</v>
      </c>
      <c r="E187" s="14">
        <f t="shared" si="5"/>
        <v>28.900261595640771</v>
      </c>
      <c r="F187" s="14">
        <f t="shared" si="4"/>
        <v>0.99973840435922767</v>
      </c>
    </row>
    <row r="188" spans="1:6" x14ac:dyDescent="0.25">
      <c r="A188">
        <v>179</v>
      </c>
      <c r="B188" s="3">
        <v>92.7</v>
      </c>
      <c r="C188" s="3">
        <v>102.7</v>
      </c>
      <c r="D188" s="3">
        <v>22.5</v>
      </c>
      <c r="E188" s="14">
        <f t="shared" si="5"/>
        <v>18.784174514697828</v>
      </c>
      <c r="F188" s="14">
        <f t="shared" si="4"/>
        <v>3.7158254853021724</v>
      </c>
    </row>
    <row r="189" spans="1:6" x14ac:dyDescent="0.25">
      <c r="A189">
        <v>180</v>
      </c>
      <c r="B189" s="3">
        <v>104.5</v>
      </c>
      <c r="C189" s="3">
        <v>109.5</v>
      </c>
      <c r="D189" s="3">
        <v>16.899999999999999</v>
      </c>
      <c r="E189" s="14">
        <f t="shared" si="5"/>
        <v>26.68547584127165</v>
      </c>
      <c r="F189" s="14">
        <f t="shared" si="4"/>
        <v>-9.7854758412716514</v>
      </c>
    </row>
    <row r="190" spans="1:6" x14ac:dyDescent="0.25">
      <c r="A190">
        <v>181</v>
      </c>
      <c r="B190" s="3">
        <v>104.6</v>
      </c>
      <c r="C190" s="3">
        <v>108.5</v>
      </c>
      <c r="D190" s="3">
        <v>26.6</v>
      </c>
      <c r="E190" s="14">
        <f t="shared" si="5"/>
        <v>27.030067733652039</v>
      </c>
      <c r="F190" s="14">
        <f t="shared" si="4"/>
        <v>-0.43006773365203799</v>
      </c>
    </row>
    <row r="191" spans="1:6" x14ac:dyDescent="0.25">
      <c r="A191">
        <v>182</v>
      </c>
      <c r="B191" s="3">
        <v>69.400000000000006</v>
      </c>
      <c r="C191" s="3">
        <v>79.3</v>
      </c>
      <c r="D191" s="3">
        <v>0</v>
      </c>
      <c r="E191" s="14">
        <f t="shared" si="5"/>
        <v>5.800377069343142</v>
      </c>
      <c r="F191" s="14">
        <f t="shared" si="4"/>
        <v>-5.800377069343142</v>
      </c>
    </row>
    <row r="192" spans="1:6" x14ac:dyDescent="0.25">
      <c r="A192">
        <v>183</v>
      </c>
      <c r="B192" s="3">
        <v>83.6</v>
      </c>
      <c r="C192" s="3">
        <v>95.5</v>
      </c>
      <c r="D192" s="3">
        <v>11.5</v>
      </c>
      <c r="E192" s="14">
        <f t="shared" si="5"/>
        <v>13.204238765433789</v>
      </c>
      <c r="F192" s="14">
        <f t="shared" si="4"/>
        <v>-1.7042387654337894</v>
      </c>
    </row>
    <row r="193" spans="1:6" x14ac:dyDescent="0.25">
      <c r="A193">
        <v>184</v>
      </c>
      <c r="B193" s="3">
        <v>86.8</v>
      </c>
      <c r="C193" s="3">
        <v>92.3</v>
      </c>
      <c r="D193" s="3">
        <v>12.1</v>
      </c>
      <c r="E193" s="14">
        <f t="shared" si="5"/>
        <v>16.671054250611213</v>
      </c>
      <c r="F193" s="14">
        <f t="shared" si="4"/>
        <v>-4.5710542506112137</v>
      </c>
    </row>
    <row r="194" spans="1:6" x14ac:dyDescent="0.25">
      <c r="A194">
        <v>185</v>
      </c>
      <c r="B194" s="3">
        <v>90.4</v>
      </c>
      <c r="C194" s="3">
        <v>98.9</v>
      </c>
      <c r="D194" s="3">
        <v>17.5</v>
      </c>
      <c r="E194" s="14">
        <f t="shared" si="5"/>
        <v>17.893677375458253</v>
      </c>
      <c r="F194" s="14">
        <f t="shared" si="4"/>
        <v>-0.39367737545825321</v>
      </c>
    </row>
    <row r="195" spans="1:6" x14ac:dyDescent="0.25">
      <c r="A195">
        <v>186</v>
      </c>
      <c r="B195" s="3">
        <v>83.7</v>
      </c>
      <c r="C195" s="3">
        <v>89.5</v>
      </c>
      <c r="D195" s="3">
        <v>8.6</v>
      </c>
      <c r="E195" s="14">
        <f t="shared" si="5"/>
        <v>14.861352371528699</v>
      </c>
      <c r="F195" s="14">
        <f t="shared" si="4"/>
        <v>-6.2613523715286998</v>
      </c>
    </row>
    <row r="196" spans="1:6" x14ac:dyDescent="0.25">
      <c r="A196">
        <v>187</v>
      </c>
      <c r="B196" s="3">
        <v>109.3</v>
      </c>
      <c r="C196" s="3">
        <v>117.5</v>
      </c>
      <c r="D196" s="3">
        <v>23.6</v>
      </c>
      <c r="E196" s="14">
        <f t="shared" si="5"/>
        <v>28.52564348192865</v>
      </c>
      <c r="F196" s="14">
        <f t="shared" si="4"/>
        <v>-4.925643481928649</v>
      </c>
    </row>
    <row r="197" spans="1:6" x14ac:dyDescent="0.25">
      <c r="A197">
        <v>188</v>
      </c>
      <c r="B197" s="3">
        <v>98.9</v>
      </c>
      <c r="C197" s="3">
        <v>107.4</v>
      </c>
      <c r="D197" s="3">
        <v>20.399999999999999</v>
      </c>
      <c r="E197" s="14">
        <f t="shared" si="5"/>
        <v>22.639832181331478</v>
      </c>
      <c r="F197" s="14">
        <f t="shared" si="4"/>
        <v>-2.2398321813314794</v>
      </c>
    </row>
    <row r="198" spans="1:6" x14ac:dyDescent="0.25">
      <c r="A198">
        <v>189</v>
      </c>
      <c r="B198" s="3">
        <v>98</v>
      </c>
      <c r="C198" s="3">
        <v>109.2</v>
      </c>
      <c r="D198" s="3">
        <v>20.5</v>
      </c>
      <c r="E198" s="14">
        <f t="shared" si="5"/>
        <v>21.428536417656716</v>
      </c>
      <c r="F198" s="14">
        <f t="shared" si="4"/>
        <v>-0.92853641765671568</v>
      </c>
    </row>
    <row r="199" spans="1:6" x14ac:dyDescent="0.25">
      <c r="A199">
        <v>190</v>
      </c>
      <c r="B199" s="3">
        <v>101.2</v>
      </c>
      <c r="C199" s="3">
        <v>103.4</v>
      </c>
      <c r="D199" s="3">
        <v>24.4</v>
      </c>
      <c r="E199" s="14">
        <f t="shared" si="5"/>
        <v>25.57786319396569</v>
      </c>
      <c r="F199" s="14">
        <f t="shared" si="4"/>
        <v>-1.1778631939656918</v>
      </c>
    </row>
    <row r="200" spans="1:6" x14ac:dyDescent="0.25">
      <c r="A200">
        <v>191</v>
      </c>
      <c r="B200" s="3">
        <v>80.599999999999994</v>
      </c>
      <c r="C200" s="3">
        <v>91.4</v>
      </c>
      <c r="D200" s="3">
        <v>11.4</v>
      </c>
      <c r="E200" s="14">
        <f t="shared" si="5"/>
        <v>11.817880081554538</v>
      </c>
      <c r="F200" s="14">
        <f t="shared" si="4"/>
        <v>-0.4178800815545376</v>
      </c>
    </row>
    <row r="201" spans="1:6" x14ac:dyDescent="0.25">
      <c r="A201">
        <v>192</v>
      </c>
      <c r="B201" s="3">
        <v>113.7</v>
      </c>
      <c r="C201" s="3">
        <v>115.2</v>
      </c>
      <c r="D201" s="3">
        <v>38.1</v>
      </c>
      <c r="E201" s="14">
        <f t="shared" si="5"/>
        <v>32.741255654287528</v>
      </c>
      <c r="F201" s="14">
        <f t="shared" si="4"/>
        <v>5.3587443457124735</v>
      </c>
    </row>
    <row r="202" spans="1:6" x14ac:dyDescent="0.25">
      <c r="A202">
        <v>193</v>
      </c>
      <c r="B202" s="3">
        <v>94.1</v>
      </c>
      <c r="C202" s="3">
        <v>104.9</v>
      </c>
      <c r="D202" s="3">
        <v>15.9</v>
      </c>
      <c r="E202" s="14">
        <f t="shared" si="5"/>
        <v>19.355890655588496</v>
      </c>
      <c r="F202" s="14">
        <f t="shared" ref="F202:F261" si="6">(D202-E202)</f>
        <v>-3.4558906555884956</v>
      </c>
    </row>
    <row r="203" spans="1:6" x14ac:dyDescent="0.25">
      <c r="A203">
        <v>194</v>
      </c>
      <c r="B203" s="3">
        <v>105.7</v>
      </c>
      <c r="C203" s="3">
        <v>106.7</v>
      </c>
      <c r="D203" s="3">
        <v>24.7</v>
      </c>
      <c r="E203" s="14">
        <f t="shared" ref="E203:E261" si="7">$R$6+$Q$6*B203+$P$6*C203</f>
        <v>28.405538596601819</v>
      </c>
      <c r="F203" s="14">
        <f t="shared" si="6"/>
        <v>-3.7055385966018193</v>
      </c>
    </row>
    <row r="204" spans="1:6" x14ac:dyDescent="0.25">
      <c r="A204">
        <v>195</v>
      </c>
      <c r="B204" s="3">
        <v>85.6</v>
      </c>
      <c r="C204" s="3">
        <v>92.2</v>
      </c>
      <c r="D204" s="3">
        <v>22.8</v>
      </c>
      <c r="E204" s="14">
        <f t="shared" si="7"/>
        <v>15.712254089235451</v>
      </c>
      <c r="F204" s="14">
        <f t="shared" si="6"/>
        <v>7.08774591076455</v>
      </c>
    </row>
    <row r="205" spans="1:6" x14ac:dyDescent="0.25">
      <c r="A205">
        <v>196</v>
      </c>
      <c r="B205" s="3">
        <v>96.6</v>
      </c>
      <c r="C205" s="3">
        <v>101.6</v>
      </c>
      <c r="D205" s="3">
        <v>25.5</v>
      </c>
      <c r="E205" s="14">
        <f t="shared" si="7"/>
        <v>22.274343727577694</v>
      </c>
      <c r="F205" s="14">
        <f t="shared" si="6"/>
        <v>3.2256562724223059</v>
      </c>
    </row>
    <row r="206" spans="1:6" x14ac:dyDescent="0.25">
      <c r="A206">
        <v>197</v>
      </c>
      <c r="B206" s="3">
        <v>86</v>
      </c>
      <c r="C206" s="3">
        <v>97.8</v>
      </c>
      <c r="D206" s="3">
        <v>22</v>
      </c>
      <c r="E206" s="14">
        <f t="shared" si="7"/>
        <v>14.570579968425239</v>
      </c>
      <c r="F206" s="14">
        <f t="shared" si="6"/>
        <v>7.4294200315747609</v>
      </c>
    </row>
    <row r="207" spans="1:6" x14ac:dyDescent="0.25">
      <c r="A207">
        <v>198</v>
      </c>
      <c r="B207" s="3">
        <v>89.7</v>
      </c>
      <c r="C207" s="3">
        <v>92</v>
      </c>
      <c r="D207" s="3">
        <v>17.7</v>
      </c>
      <c r="E207" s="14">
        <f t="shared" si="7"/>
        <v>19.130344492921719</v>
      </c>
      <c r="F207" s="14">
        <f t="shared" si="6"/>
        <v>-1.4303444929217193</v>
      </c>
    </row>
    <row r="208" spans="1:6" x14ac:dyDescent="0.25">
      <c r="A208">
        <v>199</v>
      </c>
      <c r="B208" s="3">
        <v>78</v>
      </c>
      <c r="C208" s="3">
        <v>94</v>
      </c>
      <c r="D208" s="3">
        <v>6.6</v>
      </c>
      <c r="E208" s="14">
        <f t="shared" si="7"/>
        <v>9.0010924998478821</v>
      </c>
      <c r="F208" s="14">
        <f t="shared" si="6"/>
        <v>-2.4010924998478824</v>
      </c>
    </row>
    <row r="209" spans="1:6" x14ac:dyDescent="0.25">
      <c r="A209">
        <v>200</v>
      </c>
      <c r="B209" s="3">
        <v>89.7</v>
      </c>
      <c r="C209" s="3">
        <v>103.7</v>
      </c>
      <c r="D209" s="3">
        <v>23.6</v>
      </c>
      <c r="E209" s="14">
        <f t="shared" si="7"/>
        <v>16.059043682829785</v>
      </c>
      <c r="F209" s="14">
        <f t="shared" si="6"/>
        <v>7.5409563171702167</v>
      </c>
    </row>
    <row r="210" spans="1:6" x14ac:dyDescent="0.25">
      <c r="A210">
        <v>201</v>
      </c>
      <c r="B210" s="3">
        <v>89.2</v>
      </c>
      <c r="C210" s="3">
        <v>102.7</v>
      </c>
      <c r="D210" s="3">
        <v>12.2</v>
      </c>
      <c r="E210" s="14">
        <f t="shared" si="7"/>
        <v>15.911110277385166</v>
      </c>
      <c r="F210" s="14">
        <f t="shared" si="6"/>
        <v>-3.711110277385167</v>
      </c>
    </row>
    <row r="211" spans="1:6" x14ac:dyDescent="0.25">
      <c r="A211">
        <v>202</v>
      </c>
      <c r="B211" s="3">
        <v>85.7</v>
      </c>
      <c r="C211" s="3">
        <v>91.1</v>
      </c>
      <c r="D211" s="3">
        <v>22.1</v>
      </c>
      <c r="E211" s="14">
        <f t="shared" si="7"/>
        <v>16.08309641589015</v>
      </c>
      <c r="F211" s="14">
        <f t="shared" si="6"/>
        <v>6.0169035841098513</v>
      </c>
    </row>
    <row r="212" spans="1:6" x14ac:dyDescent="0.25">
      <c r="A212">
        <v>203</v>
      </c>
      <c r="B212" s="3">
        <v>103.1</v>
      </c>
      <c r="C212" s="3">
        <v>107.2</v>
      </c>
      <c r="D212" s="3">
        <v>28.7</v>
      </c>
      <c r="E212" s="14">
        <f t="shared" si="7"/>
        <v>26.140010134655238</v>
      </c>
      <c r="F212" s="14">
        <f t="shared" si="6"/>
        <v>2.559989865344761</v>
      </c>
    </row>
    <row r="213" spans="1:6" x14ac:dyDescent="0.25">
      <c r="A213">
        <v>204</v>
      </c>
      <c r="B213" s="3">
        <v>89.1</v>
      </c>
      <c r="C213" s="3">
        <v>100.8</v>
      </c>
      <c r="D213" s="3">
        <v>6</v>
      </c>
      <c r="E213" s="14">
        <f t="shared" si="7"/>
        <v>16.327780978959172</v>
      </c>
      <c r="F213" s="14">
        <f t="shared" si="6"/>
        <v>-10.327780978959172</v>
      </c>
    </row>
    <row r="214" spans="1:6" x14ac:dyDescent="0.25">
      <c r="A214">
        <v>205</v>
      </c>
      <c r="B214" s="3">
        <v>113.9</v>
      </c>
      <c r="C214" s="3">
        <v>121.6</v>
      </c>
      <c r="D214" s="3">
        <v>34.799999999999997</v>
      </c>
      <c r="E214" s="14">
        <f t="shared" si="7"/>
        <v>31.225402960007983</v>
      </c>
      <c r="F214" s="14">
        <f t="shared" si="6"/>
        <v>3.5745970399920139</v>
      </c>
    </row>
    <row r="215" spans="1:6" x14ac:dyDescent="0.25">
      <c r="A215">
        <v>206</v>
      </c>
      <c r="B215" s="3">
        <v>96.3</v>
      </c>
      <c r="C215" s="3">
        <v>105.6</v>
      </c>
      <c r="D215" s="3">
        <v>16.600000000000001</v>
      </c>
      <c r="E215" s="14">
        <f t="shared" si="7"/>
        <v>20.978063707693572</v>
      </c>
      <c r="F215" s="14">
        <f t="shared" si="6"/>
        <v>-4.3780637076935704</v>
      </c>
    </row>
    <row r="216" spans="1:6" x14ac:dyDescent="0.25">
      <c r="A216">
        <v>207</v>
      </c>
      <c r="B216" s="3">
        <v>93.9</v>
      </c>
      <c r="C216" s="3">
        <v>100.6</v>
      </c>
      <c r="D216" s="3">
        <v>32.9</v>
      </c>
      <c r="E216" s="14">
        <f t="shared" si="7"/>
        <v>20.320484230107972</v>
      </c>
      <c r="F216" s="14">
        <f t="shared" si="6"/>
        <v>12.579515769892026</v>
      </c>
    </row>
    <row r="217" spans="1:6" x14ac:dyDescent="0.25">
      <c r="A217">
        <v>208</v>
      </c>
      <c r="B217" s="3">
        <v>101.3</v>
      </c>
      <c r="C217" s="3">
        <v>102.7</v>
      </c>
      <c r="D217" s="3">
        <v>32.799999999999997</v>
      </c>
      <c r="E217" s="14">
        <f t="shared" si="7"/>
        <v>25.843703783523214</v>
      </c>
      <c r="F217" s="14">
        <f t="shared" si="6"/>
        <v>6.9562962164767832</v>
      </c>
    </row>
    <row r="218" spans="1:6" x14ac:dyDescent="0.25">
      <c r="A218">
        <v>209</v>
      </c>
      <c r="B218" s="3">
        <v>83.9</v>
      </c>
      <c r="C218" s="3">
        <v>99.8</v>
      </c>
      <c r="D218" s="3">
        <v>9.6</v>
      </c>
      <c r="E218" s="14">
        <f t="shared" si="7"/>
        <v>12.321732740551841</v>
      </c>
      <c r="F218" s="14">
        <f t="shared" si="6"/>
        <v>-2.7217327405518414</v>
      </c>
    </row>
    <row r="219" spans="1:6" x14ac:dyDescent="0.25">
      <c r="A219">
        <v>210</v>
      </c>
      <c r="B219" s="3">
        <v>84.4</v>
      </c>
      <c r="C219" s="3">
        <v>92.9</v>
      </c>
      <c r="D219" s="3">
        <v>10.8</v>
      </c>
      <c r="E219" s="14">
        <f t="shared" si="7"/>
        <v>14.543450453665368</v>
      </c>
      <c r="F219" s="14">
        <f t="shared" si="6"/>
        <v>-3.7434504536653677</v>
      </c>
    </row>
    <row r="220" spans="1:6" x14ac:dyDescent="0.25">
      <c r="A220">
        <v>211</v>
      </c>
      <c r="B220" s="3">
        <v>79.400000000000006</v>
      </c>
      <c r="C220" s="3">
        <v>91.2</v>
      </c>
      <c r="D220" s="3">
        <v>7.1</v>
      </c>
      <c r="E220" s="14">
        <f t="shared" si="7"/>
        <v>10.885330354453082</v>
      </c>
      <c r="F220" s="14">
        <f t="shared" si="6"/>
        <v>-3.7853303544530821</v>
      </c>
    </row>
    <row r="221" spans="1:6" x14ac:dyDescent="0.25">
      <c r="A221">
        <v>212</v>
      </c>
      <c r="B221" s="3">
        <v>104</v>
      </c>
      <c r="C221" s="3">
        <v>115.6</v>
      </c>
      <c r="D221" s="3">
        <v>27.2</v>
      </c>
      <c r="E221" s="14">
        <f t="shared" si="7"/>
        <v>24.673761602352425</v>
      </c>
      <c r="F221" s="14">
        <f t="shared" si="6"/>
        <v>2.5262383976475746</v>
      </c>
    </row>
    <row r="222" spans="1:6" x14ac:dyDescent="0.25">
      <c r="A222">
        <v>213</v>
      </c>
      <c r="B222" s="3">
        <v>89.7</v>
      </c>
      <c r="C222" s="3">
        <v>98.3</v>
      </c>
      <c r="D222" s="3">
        <v>19.5</v>
      </c>
      <c r="E222" s="14">
        <f t="shared" si="7"/>
        <v>17.476567133641449</v>
      </c>
      <c r="F222" s="14">
        <f t="shared" si="6"/>
        <v>2.0234328663585508</v>
      </c>
    </row>
    <row r="223" spans="1:6" x14ac:dyDescent="0.25">
      <c r="A223">
        <v>214</v>
      </c>
      <c r="B223" s="3">
        <v>97.6</v>
      </c>
      <c r="C223" s="3">
        <v>103.7</v>
      </c>
      <c r="D223" s="3">
        <v>18.7</v>
      </c>
      <c r="E223" s="14">
        <f t="shared" si="7"/>
        <v>22.543960104192639</v>
      </c>
      <c r="F223" s="14">
        <f t="shared" si="6"/>
        <v>-3.8439601041926394</v>
      </c>
    </row>
    <row r="224" spans="1:6" x14ac:dyDescent="0.25">
      <c r="A224">
        <v>215</v>
      </c>
      <c r="B224" s="3">
        <v>87.6</v>
      </c>
      <c r="C224" s="3">
        <v>98.7</v>
      </c>
      <c r="D224" s="3">
        <v>19.5</v>
      </c>
      <c r="E224" s="14">
        <f t="shared" si="7"/>
        <v>15.647726854156691</v>
      </c>
      <c r="F224" s="14">
        <f t="shared" si="6"/>
        <v>3.8522731458433093</v>
      </c>
    </row>
    <row r="225" spans="1:6" x14ac:dyDescent="0.25">
      <c r="A225">
        <v>216</v>
      </c>
      <c r="B225" s="3">
        <v>122.1</v>
      </c>
      <c r="C225" s="3">
        <v>119.8</v>
      </c>
      <c r="D225" s="3">
        <v>47.5</v>
      </c>
      <c r="E225" s="14">
        <f t="shared" si="7"/>
        <v>38.42908984722056</v>
      </c>
      <c r="F225" s="14">
        <f t="shared" si="6"/>
        <v>9.0709101527794402</v>
      </c>
    </row>
    <row r="226" spans="1:6" x14ac:dyDescent="0.25">
      <c r="A226">
        <v>217</v>
      </c>
      <c r="B226" s="3">
        <v>81.099999999999994</v>
      </c>
      <c r="C226" s="3">
        <v>92.8</v>
      </c>
      <c r="D226" s="3">
        <v>13.6</v>
      </c>
      <c r="E226" s="14">
        <f t="shared" si="7"/>
        <v>11.860811749902012</v>
      </c>
      <c r="F226" s="14">
        <f t="shared" si="6"/>
        <v>1.7391882500979872</v>
      </c>
    </row>
    <row r="227" spans="1:6" x14ac:dyDescent="0.25">
      <c r="A227">
        <v>218</v>
      </c>
      <c r="B227" s="3">
        <v>81.5</v>
      </c>
      <c r="C227" s="3">
        <v>93.3</v>
      </c>
      <c r="D227" s="3">
        <v>7.5</v>
      </c>
      <c r="E227" s="14">
        <f t="shared" si="7"/>
        <v>12.057909777080575</v>
      </c>
      <c r="F227" s="14">
        <f t="shared" si="6"/>
        <v>-4.5579097770805745</v>
      </c>
    </row>
    <row r="228" spans="1:6" x14ac:dyDescent="0.25">
      <c r="A228">
        <v>219</v>
      </c>
      <c r="B228" s="3">
        <v>100</v>
      </c>
      <c r="C228" s="3">
        <v>106.8</v>
      </c>
      <c r="D228" s="3">
        <v>24.5</v>
      </c>
      <c r="E228" s="14">
        <f t="shared" si="7"/>
        <v>23.700297832989765</v>
      </c>
      <c r="F228" s="14">
        <f t="shared" si="6"/>
        <v>0.79970216701023489</v>
      </c>
    </row>
    <row r="229" spans="1:6" x14ac:dyDescent="0.25">
      <c r="A229">
        <v>220</v>
      </c>
      <c r="B229" s="3">
        <v>88.7</v>
      </c>
      <c r="C229" s="3">
        <v>93.9</v>
      </c>
      <c r="D229" s="3">
        <v>15</v>
      </c>
      <c r="E229" s="14">
        <f t="shared" si="7"/>
        <v>17.810710745335168</v>
      </c>
      <c r="F229" s="14">
        <f t="shared" si="6"/>
        <v>-2.8107107453351681</v>
      </c>
    </row>
    <row r="230" spans="1:6" x14ac:dyDescent="0.25">
      <c r="A230">
        <v>221</v>
      </c>
      <c r="B230" s="3">
        <v>91.8</v>
      </c>
      <c r="C230" s="3">
        <v>99</v>
      </c>
      <c r="D230" s="3">
        <v>12.4</v>
      </c>
      <c r="E230" s="14">
        <f t="shared" si="7"/>
        <v>19.016652636109015</v>
      </c>
      <c r="F230" s="14">
        <f t="shared" si="6"/>
        <v>-6.6166526361090146</v>
      </c>
    </row>
    <row r="231" spans="1:6" x14ac:dyDescent="0.25">
      <c r="A231">
        <v>222</v>
      </c>
      <c r="B231" s="3">
        <v>110.4</v>
      </c>
      <c r="C231" s="3">
        <v>119.9</v>
      </c>
      <c r="D231" s="3">
        <v>26</v>
      </c>
      <c r="E231" s="14">
        <f t="shared" si="7"/>
        <v>28.798596105358246</v>
      </c>
      <c r="F231" s="14">
        <f t="shared" si="6"/>
        <v>-2.7985961053582464</v>
      </c>
    </row>
    <row r="232" spans="1:6" x14ac:dyDescent="0.25">
      <c r="A232">
        <v>223</v>
      </c>
      <c r="B232" s="3">
        <v>87.6</v>
      </c>
      <c r="C232" s="3">
        <v>94.2</v>
      </c>
      <c r="D232" s="3">
        <v>11.5</v>
      </c>
      <c r="E232" s="14">
        <f t="shared" si="7"/>
        <v>16.82899639649974</v>
      </c>
      <c r="F232" s="14">
        <f t="shared" si="6"/>
        <v>-5.3289963964997398</v>
      </c>
    </row>
    <row r="233" spans="1:6" x14ac:dyDescent="0.25">
      <c r="A233">
        <v>224</v>
      </c>
      <c r="B233" s="3">
        <v>82.8</v>
      </c>
      <c r="C233" s="3">
        <v>92.7</v>
      </c>
      <c r="D233" s="3">
        <v>5.2</v>
      </c>
      <c r="E233" s="14">
        <f t="shared" si="7"/>
        <v>13.282550528013871</v>
      </c>
      <c r="F233" s="14">
        <f t="shared" si="6"/>
        <v>-8.0825505280138721</v>
      </c>
    </row>
    <row r="234" spans="1:6" x14ac:dyDescent="0.25">
      <c r="A234">
        <v>225</v>
      </c>
      <c r="B234" s="3">
        <v>95.3</v>
      </c>
      <c r="C234" s="3">
        <v>106.9</v>
      </c>
      <c r="D234" s="3">
        <v>10.9</v>
      </c>
      <c r="E234" s="14">
        <f t="shared" si="7"/>
        <v>19.81593256575276</v>
      </c>
      <c r="F234" s="14">
        <f t="shared" si="6"/>
        <v>-8.9159325657527599</v>
      </c>
    </row>
    <row r="235" spans="1:6" x14ac:dyDescent="0.25">
      <c r="A235">
        <v>226</v>
      </c>
      <c r="B235" s="3">
        <v>78.2</v>
      </c>
      <c r="C235" s="3">
        <v>88.8</v>
      </c>
      <c r="D235" s="3">
        <v>12.5</v>
      </c>
      <c r="E235" s="14">
        <f t="shared" si="7"/>
        <v>10.530290181385979</v>
      </c>
      <c r="F235" s="14">
        <f t="shared" si="6"/>
        <v>1.9697098186140209</v>
      </c>
    </row>
    <row r="236" spans="1:6" x14ac:dyDescent="0.25">
      <c r="A236">
        <v>227</v>
      </c>
      <c r="B236" s="3">
        <v>91.1</v>
      </c>
      <c r="C236" s="3">
        <v>101.7</v>
      </c>
      <c r="D236" s="3">
        <v>14.8</v>
      </c>
      <c r="E236" s="14">
        <f t="shared" si="7"/>
        <v>17.73327806324065</v>
      </c>
      <c r="F236" s="14">
        <f t="shared" si="6"/>
        <v>-2.9332780632406497</v>
      </c>
    </row>
    <row r="237" spans="1:6" x14ac:dyDescent="0.25">
      <c r="A237">
        <v>228</v>
      </c>
      <c r="B237" s="3">
        <v>96.7</v>
      </c>
      <c r="C237" s="3">
        <v>105.3</v>
      </c>
      <c r="D237" s="3">
        <v>25.2</v>
      </c>
      <c r="E237" s="14">
        <f t="shared" si="7"/>
        <v>21.385165209066468</v>
      </c>
      <c r="F237" s="14">
        <f t="shared" si="6"/>
        <v>3.8148347909335314</v>
      </c>
    </row>
    <row r="238" spans="1:6" x14ac:dyDescent="0.25">
      <c r="A238">
        <v>229</v>
      </c>
      <c r="B238" s="3">
        <v>89.4</v>
      </c>
      <c r="C238" s="3">
        <v>104</v>
      </c>
      <c r="D238" s="3">
        <v>14.9</v>
      </c>
      <c r="E238" s="14">
        <f t="shared" si="7"/>
        <v>15.734029731094409</v>
      </c>
      <c r="F238" s="14">
        <f t="shared" si="6"/>
        <v>-0.83402973109440914</v>
      </c>
    </row>
    <row r="239" spans="1:6" x14ac:dyDescent="0.25">
      <c r="A239">
        <v>230</v>
      </c>
      <c r="B239" s="3">
        <v>93</v>
      </c>
      <c r="C239" s="3">
        <v>98.6</v>
      </c>
      <c r="D239" s="3">
        <v>17</v>
      </c>
      <c r="E239" s="14">
        <f t="shared" si="7"/>
        <v>20.106704968856228</v>
      </c>
      <c r="F239" s="14">
        <f t="shared" si="6"/>
        <v>-3.1067049688562278</v>
      </c>
    </row>
    <row r="240" spans="1:6" x14ac:dyDescent="0.25">
      <c r="A240">
        <v>231</v>
      </c>
      <c r="B240" s="3">
        <v>86.4</v>
      </c>
      <c r="C240" s="3">
        <v>99.6</v>
      </c>
      <c r="D240" s="3">
        <v>10.6</v>
      </c>
      <c r="E240" s="14">
        <f t="shared" si="7"/>
        <v>14.426422350038031</v>
      </c>
      <c r="F240" s="14">
        <f t="shared" si="6"/>
        <v>-3.8264223500380314</v>
      </c>
    </row>
    <row r="241" spans="1:6" x14ac:dyDescent="0.25">
      <c r="A241">
        <v>232</v>
      </c>
      <c r="B241" s="3">
        <v>96.7</v>
      </c>
      <c r="C241" s="3">
        <v>103.4</v>
      </c>
      <c r="D241" s="3">
        <v>16.100000000000001</v>
      </c>
      <c r="E241" s="14">
        <f t="shared" si="7"/>
        <v>21.883923460277977</v>
      </c>
      <c r="F241" s="14">
        <f t="shared" si="6"/>
        <v>-5.7839234602779754</v>
      </c>
    </row>
    <row r="242" spans="1:6" x14ac:dyDescent="0.25">
      <c r="A242">
        <v>233</v>
      </c>
      <c r="B242" s="3">
        <v>88.1</v>
      </c>
      <c r="C242" s="3">
        <v>100.2</v>
      </c>
      <c r="D242" s="3">
        <v>15.4</v>
      </c>
      <c r="E242" s="14">
        <f t="shared" si="7"/>
        <v>15.664408088229859</v>
      </c>
      <c r="F242" s="14">
        <f t="shared" si="6"/>
        <v>-0.26440808822985851</v>
      </c>
    </row>
    <row r="243" spans="1:6" x14ac:dyDescent="0.25">
      <c r="A243">
        <v>234</v>
      </c>
      <c r="B243" s="3">
        <v>94.9</v>
      </c>
      <c r="C243" s="3">
        <v>94.9</v>
      </c>
      <c r="D243" s="3">
        <v>26.7</v>
      </c>
      <c r="E243" s="14">
        <f t="shared" si="7"/>
        <v>22.637634480117551</v>
      </c>
      <c r="F243" s="14">
        <f t="shared" si="6"/>
        <v>4.062365519882448</v>
      </c>
    </row>
    <row r="244" spans="1:6" x14ac:dyDescent="0.25">
      <c r="A244">
        <v>235</v>
      </c>
      <c r="B244" s="3">
        <v>93.3</v>
      </c>
      <c r="C244" s="3">
        <v>97.2</v>
      </c>
      <c r="D244" s="3">
        <v>25.8</v>
      </c>
      <c r="E244" s="14">
        <f t="shared" si="7"/>
        <v>20.720473697608806</v>
      </c>
      <c r="F244" s="14">
        <f t="shared" si="6"/>
        <v>5.0795263023911943</v>
      </c>
    </row>
    <row r="245" spans="1:6" x14ac:dyDescent="0.25">
      <c r="A245">
        <v>236</v>
      </c>
      <c r="B245" s="3">
        <v>95.6</v>
      </c>
      <c r="C245" s="3">
        <v>104.7</v>
      </c>
      <c r="D245" s="3">
        <v>18.600000000000001</v>
      </c>
      <c r="E245" s="14">
        <f t="shared" si="7"/>
        <v>20.639704768699648</v>
      </c>
      <c r="F245" s="14">
        <f t="shared" si="6"/>
        <v>-2.0397047686996466</v>
      </c>
    </row>
    <row r="246" spans="1:6" x14ac:dyDescent="0.25">
      <c r="A246">
        <v>237</v>
      </c>
      <c r="B246" s="3">
        <v>98.2</v>
      </c>
      <c r="C246" s="3">
        <v>104</v>
      </c>
      <c r="D246" s="3">
        <v>24.8</v>
      </c>
      <c r="E246" s="14">
        <f t="shared" si="7"/>
        <v>22.957734099194809</v>
      </c>
      <c r="F246" s="14">
        <f t="shared" si="6"/>
        <v>1.8422659008051916</v>
      </c>
    </row>
    <row r="247" spans="1:6" x14ac:dyDescent="0.25">
      <c r="A247">
        <v>238</v>
      </c>
      <c r="B247" s="3">
        <v>113.8</v>
      </c>
      <c r="C247" s="3">
        <v>117.6</v>
      </c>
      <c r="D247" s="3">
        <v>27.3</v>
      </c>
      <c r="E247" s="14">
        <f t="shared" si="7"/>
        <v>32.193332781342079</v>
      </c>
      <c r="F247" s="14">
        <f t="shared" si="6"/>
        <v>-4.8933327813420782</v>
      </c>
    </row>
    <row r="248" spans="1:6" x14ac:dyDescent="0.25">
      <c r="A248">
        <v>239</v>
      </c>
      <c r="B248" s="3">
        <v>82.8</v>
      </c>
      <c r="C248" s="3">
        <v>95.8</v>
      </c>
      <c r="D248" s="3">
        <v>12.4</v>
      </c>
      <c r="E248" s="14">
        <f t="shared" si="7"/>
        <v>12.468787065510881</v>
      </c>
      <c r="F248" s="14">
        <f t="shared" si="6"/>
        <v>-6.8787065510880652E-2</v>
      </c>
    </row>
    <row r="249" spans="1:6" x14ac:dyDescent="0.25">
      <c r="A249">
        <v>240</v>
      </c>
      <c r="B249" s="3">
        <v>100.5</v>
      </c>
      <c r="C249" s="3">
        <v>106.4</v>
      </c>
      <c r="D249" s="3">
        <v>29.9</v>
      </c>
      <c r="E249" s="14">
        <f t="shared" si="7"/>
        <v>24.215737318274442</v>
      </c>
      <c r="F249" s="14">
        <f t="shared" si="6"/>
        <v>5.6842626817255564</v>
      </c>
    </row>
    <row r="250" spans="1:6" x14ac:dyDescent="0.25">
      <c r="A250">
        <v>241</v>
      </c>
      <c r="B250" s="3">
        <v>79.7</v>
      </c>
      <c r="C250" s="3">
        <v>93</v>
      </c>
      <c r="D250" s="3">
        <v>17</v>
      </c>
      <c r="E250" s="14">
        <f t="shared" si="7"/>
        <v>10.659085186428367</v>
      </c>
      <c r="F250" s="14">
        <f t="shared" si="6"/>
        <v>6.3409148135716329</v>
      </c>
    </row>
    <row r="251" spans="1:6" x14ac:dyDescent="0.25">
      <c r="A251">
        <v>242</v>
      </c>
      <c r="B251" s="3">
        <v>118</v>
      </c>
      <c r="C251" s="3">
        <v>119.6</v>
      </c>
      <c r="D251" s="3">
        <v>35</v>
      </c>
      <c r="E251" s="14">
        <f t="shared" si="7"/>
        <v>35.116001180631471</v>
      </c>
      <c r="F251" s="14">
        <f t="shared" si="6"/>
        <v>-0.11600118063147136</v>
      </c>
    </row>
    <row r="252" spans="1:6" x14ac:dyDescent="0.25">
      <c r="A252">
        <v>243</v>
      </c>
      <c r="B252" s="3">
        <v>109</v>
      </c>
      <c r="C252" s="3">
        <v>119.7</v>
      </c>
      <c r="D252" s="3">
        <v>30.4</v>
      </c>
      <c r="E252" s="14">
        <f t="shared" si="7"/>
        <v>27.701871278981763</v>
      </c>
      <c r="F252" s="14">
        <f t="shared" si="6"/>
        <v>2.6981287210182359</v>
      </c>
    </row>
    <row r="253" spans="1:6" x14ac:dyDescent="0.25">
      <c r="A253">
        <v>244</v>
      </c>
      <c r="B253" s="3">
        <v>113.4</v>
      </c>
      <c r="C253" s="3">
        <v>115.8</v>
      </c>
      <c r="D253" s="3">
        <v>32.6</v>
      </c>
      <c r="E253" s="14">
        <f t="shared" si="7"/>
        <v>32.337490399729283</v>
      </c>
      <c r="F253" s="14">
        <f t="shared" si="6"/>
        <v>0.26250960027071812</v>
      </c>
    </row>
    <row r="254" spans="1:6" x14ac:dyDescent="0.25">
      <c r="A254">
        <v>245</v>
      </c>
      <c r="B254" s="3">
        <v>106.1</v>
      </c>
      <c r="C254" s="3">
        <v>118.3</v>
      </c>
      <c r="D254" s="3">
        <v>29</v>
      </c>
      <c r="E254" s="14">
        <f t="shared" si="7"/>
        <v>25.688838419334189</v>
      </c>
      <c r="F254" s="14">
        <f t="shared" si="6"/>
        <v>3.3111615806658108</v>
      </c>
    </row>
    <row r="255" spans="1:6" x14ac:dyDescent="0.25">
      <c r="A255">
        <v>246</v>
      </c>
      <c r="B255" s="3">
        <v>84.3</v>
      </c>
      <c r="C255" s="3">
        <v>97.4</v>
      </c>
      <c r="D255" s="3">
        <v>15.2</v>
      </c>
      <c r="E255" s="14">
        <f t="shared" si="7"/>
        <v>13.280093361684813</v>
      </c>
      <c r="F255" s="14">
        <f t="shared" si="6"/>
        <v>1.9199066383151866</v>
      </c>
    </row>
    <row r="256" spans="1:6" x14ac:dyDescent="0.25">
      <c r="A256">
        <v>247</v>
      </c>
      <c r="B256" s="3">
        <v>107.6</v>
      </c>
      <c r="C256" s="3">
        <v>113.7</v>
      </c>
      <c r="D256" s="3">
        <v>30.2</v>
      </c>
      <c r="E256" s="14">
        <f t="shared" si="7"/>
        <v>28.127671640514102</v>
      </c>
      <c r="F256" s="14">
        <f t="shared" si="6"/>
        <v>2.0723283594858977</v>
      </c>
    </row>
    <row r="257" spans="1:6" x14ac:dyDescent="0.25">
      <c r="A257">
        <v>248</v>
      </c>
      <c r="B257" s="3">
        <v>83.6</v>
      </c>
      <c r="C257" s="3">
        <v>89.2</v>
      </c>
      <c r="D257" s="3">
        <v>11</v>
      </c>
      <c r="E257" s="14">
        <f t="shared" si="7"/>
        <v>14.858016124714062</v>
      </c>
      <c r="F257" s="14">
        <f t="shared" si="6"/>
        <v>-3.8580161247140623</v>
      </c>
    </row>
    <row r="258" spans="1:6" x14ac:dyDescent="0.25">
      <c r="A258">
        <v>249</v>
      </c>
      <c r="B258" s="3">
        <v>105</v>
      </c>
      <c r="C258" s="3">
        <v>108.5</v>
      </c>
      <c r="D258" s="3">
        <v>33.6</v>
      </c>
      <c r="E258" s="14">
        <f t="shared" si="7"/>
        <v>27.358417932202066</v>
      </c>
      <c r="F258" s="14">
        <f t="shared" si="6"/>
        <v>6.2415820677979355</v>
      </c>
    </row>
    <row r="259" spans="1:6" x14ac:dyDescent="0.25">
      <c r="A259">
        <v>250</v>
      </c>
      <c r="B259" s="3">
        <v>111.5</v>
      </c>
      <c r="C259" s="3">
        <v>111.1</v>
      </c>
      <c r="D259" s="3">
        <v>29.3</v>
      </c>
      <c r="E259" s="14">
        <f t="shared" si="7"/>
        <v>32.011597367508315</v>
      </c>
      <c r="F259" s="14">
        <f t="shared" si="6"/>
        <v>-2.7115973675083147</v>
      </c>
    </row>
    <row r="260" spans="1:6" x14ac:dyDescent="0.25">
      <c r="A260">
        <v>251</v>
      </c>
      <c r="B260" s="3">
        <v>101.3</v>
      </c>
      <c r="C260" s="3">
        <v>108.3</v>
      </c>
      <c r="D260" s="3">
        <v>26</v>
      </c>
      <c r="E260" s="14">
        <f t="shared" si="7"/>
        <v>24.373679464162972</v>
      </c>
      <c r="F260" s="14">
        <f t="shared" si="6"/>
        <v>1.6263205358370278</v>
      </c>
    </row>
    <row r="261" spans="1:6" x14ac:dyDescent="0.25">
      <c r="A261">
        <v>252</v>
      </c>
      <c r="B261" s="3">
        <v>108.5</v>
      </c>
      <c r="C261" s="3">
        <v>112.4</v>
      </c>
      <c r="D261" s="3">
        <v>31.9</v>
      </c>
      <c r="E261" s="14">
        <f t="shared" si="7"/>
        <v>29.207715232817417</v>
      </c>
      <c r="F261" s="14">
        <f t="shared" si="6"/>
        <v>2.6922847671825814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1"/>
  <sheetViews>
    <sheetView workbookViewId="0">
      <selection activeCell="D9" sqref="D9:D261"/>
    </sheetView>
  </sheetViews>
  <sheetFormatPr defaultRowHeight="15" x14ac:dyDescent="0.25"/>
  <cols>
    <col min="2" max="3" width="10.140625" customWidth="1"/>
    <col min="4" max="4" width="10.140625" style="1" customWidth="1"/>
    <col min="5" max="5" width="12.140625" customWidth="1"/>
    <col min="6" max="6" width="11" customWidth="1"/>
    <col min="7" max="7" width="11.42578125" customWidth="1"/>
    <col min="17" max="17" width="11.42578125" customWidth="1"/>
  </cols>
  <sheetData>
    <row r="1" spans="1:21" x14ac:dyDescent="0.25">
      <c r="A1" t="s">
        <v>16</v>
      </c>
      <c r="F1" s="6"/>
    </row>
    <row r="2" spans="1:21" x14ac:dyDescent="0.25">
      <c r="A2" s="1" t="s">
        <v>33</v>
      </c>
    </row>
    <row r="3" spans="1:21" x14ac:dyDescent="0.25">
      <c r="A3" s="1" t="s">
        <v>34</v>
      </c>
    </row>
    <row r="4" spans="1:21" x14ac:dyDescent="0.25">
      <c r="A4" s="21" t="s">
        <v>72</v>
      </c>
    </row>
    <row r="5" spans="1:21" x14ac:dyDescent="0.25">
      <c r="A5" s="21" t="s">
        <v>71</v>
      </c>
      <c r="E5" s="7"/>
      <c r="F5" s="8"/>
      <c r="P5" s="5" t="s">
        <v>36</v>
      </c>
      <c r="S5" s="9" t="s">
        <v>37</v>
      </c>
      <c r="T5" s="10"/>
    </row>
    <row r="6" spans="1:21" x14ac:dyDescent="0.25">
      <c r="A6" s="21" t="s">
        <v>73</v>
      </c>
      <c r="B6" s="11"/>
      <c r="C6" s="8"/>
      <c r="E6" s="7"/>
      <c r="F6" s="8"/>
      <c r="P6">
        <f t="array" ref="P6:R10">LINEST(D10:D261,B10:C261,TRUE,TRUE)</f>
        <v>-0.14831407683823966</v>
      </c>
      <c r="Q6">
        <v>0.9918708042508958</v>
      </c>
      <c r="R6">
        <v>-46.10820567687604</v>
      </c>
      <c r="S6" s="10" t="s">
        <v>54</v>
      </c>
      <c r="T6" s="10" t="s">
        <v>39</v>
      </c>
      <c r="U6" s="10" t="s">
        <v>40</v>
      </c>
    </row>
    <row r="7" spans="1:21" x14ac:dyDescent="0.25">
      <c r="A7" s="8" t="s">
        <v>41</v>
      </c>
      <c r="B7">
        <f>AVERAGE(B10:B261)</f>
        <v>92.555952380952348</v>
      </c>
      <c r="C7">
        <f>AVERAGE(C10:C261)</f>
        <v>178.92440476190478</v>
      </c>
      <c r="D7">
        <f>AVERAGE(D10:D261)</f>
        <v>19.158333333333328</v>
      </c>
      <c r="E7" s="7"/>
      <c r="F7" s="8"/>
      <c r="P7">
        <v>2.080995207228091E-2</v>
      </c>
      <c r="Q7">
        <v>5.6717300629887363E-2</v>
      </c>
      <c r="R7">
        <v>2.6050603454728214</v>
      </c>
      <c r="S7" s="10" t="s">
        <v>55</v>
      </c>
      <c r="T7" s="10" t="s">
        <v>42</v>
      </c>
      <c r="U7" s="10" t="s">
        <v>43</v>
      </c>
    </row>
    <row r="8" spans="1:21" x14ac:dyDescent="0.25">
      <c r="A8" s="8" t="s">
        <v>44</v>
      </c>
      <c r="B8">
        <f>_xlfn.STDEV.S(B10:B261)</f>
        <v>10.7830768013821</v>
      </c>
      <c r="C8">
        <f>_xlfn.STDEV.S(C10:C261)</f>
        <v>29.389159885368912</v>
      </c>
      <c r="D8">
        <f>_xlfn.STDEV.S(D10:D261)</f>
        <v>8.3839470256606319</v>
      </c>
      <c r="F8" s="12"/>
      <c r="P8">
        <v>0.7198070114687064</v>
      </c>
      <c r="Q8">
        <v>4.4556836063755743</v>
      </c>
      <c r="R8" t="e">
        <v>#N/A</v>
      </c>
      <c r="S8" s="10" t="s">
        <v>45</v>
      </c>
      <c r="T8" s="10" t="s">
        <v>46</v>
      </c>
    </row>
    <row r="9" spans="1:21" ht="15.75" customHeight="1" x14ac:dyDescent="0.25">
      <c r="A9" s="12" t="s">
        <v>47</v>
      </c>
      <c r="B9" s="4" t="s">
        <v>7</v>
      </c>
      <c r="C9" s="4" t="s">
        <v>3</v>
      </c>
      <c r="D9" s="4" t="s">
        <v>1</v>
      </c>
      <c r="E9" s="13" t="s">
        <v>48</v>
      </c>
      <c r="F9" s="13" t="s">
        <v>49</v>
      </c>
      <c r="G9" s="13"/>
      <c r="P9">
        <v>319.83660047169633</v>
      </c>
      <c r="Q9">
        <v>249</v>
      </c>
      <c r="R9" t="e">
        <v>#N/A</v>
      </c>
      <c r="S9" s="10" t="s">
        <v>50</v>
      </c>
      <c r="T9" s="10" t="s">
        <v>51</v>
      </c>
    </row>
    <row r="10" spans="1:21" x14ac:dyDescent="0.25">
      <c r="A10">
        <v>1</v>
      </c>
      <c r="B10" s="3">
        <v>85.2</v>
      </c>
      <c r="C10" s="3">
        <v>154.25</v>
      </c>
      <c r="D10" s="3">
        <v>12.3</v>
      </c>
      <c r="E10" s="14">
        <f>$R$6+$Q$6*B10+$P$6*C10</f>
        <v>15.521740493001825</v>
      </c>
      <c r="F10" s="14">
        <f t="shared" ref="F10:F73" si="0">(D10-E10)</f>
        <v>-3.2217404930018247</v>
      </c>
      <c r="P10">
        <v>12699.506516369112</v>
      </c>
      <c r="Q10">
        <v>4943.4259836308865</v>
      </c>
      <c r="R10" t="e">
        <v>#N/A</v>
      </c>
      <c r="S10" s="10" t="s">
        <v>52</v>
      </c>
      <c r="T10" s="10" t="s">
        <v>53</v>
      </c>
    </row>
    <row r="11" spans="1:21" x14ac:dyDescent="0.25">
      <c r="A11">
        <v>2</v>
      </c>
      <c r="B11" s="3">
        <v>83</v>
      </c>
      <c r="C11" s="3">
        <v>173.25</v>
      </c>
      <c r="D11" s="3">
        <v>6.1</v>
      </c>
      <c r="E11" s="14">
        <f t="shared" ref="E11:E74" si="1">$R$6+$Q$6*B11+$P$6*C11</f>
        <v>10.521657263723291</v>
      </c>
      <c r="F11" s="14">
        <f t="shared" si="0"/>
        <v>-4.4216572637232918</v>
      </c>
      <c r="P11" s="15" t="s">
        <v>35</v>
      </c>
      <c r="Q11" s="16">
        <f>COUNT(A10:A1000)</f>
        <v>252</v>
      </c>
      <c r="R11" s="16"/>
      <c r="S11" s="16"/>
    </row>
    <row r="12" spans="1:21" x14ac:dyDescent="0.25">
      <c r="A12">
        <v>3</v>
      </c>
      <c r="B12" s="3">
        <v>87.9</v>
      </c>
      <c r="C12" s="3">
        <v>154</v>
      </c>
      <c r="D12" s="3">
        <v>25.3</v>
      </c>
      <c r="E12" s="14">
        <f t="shared" si="1"/>
        <v>18.236870183688804</v>
      </c>
      <c r="F12" s="14">
        <f t="shared" si="0"/>
        <v>7.0631298163111964</v>
      </c>
      <c r="P12" s="15" t="s">
        <v>58</v>
      </c>
      <c r="Q12" s="16">
        <f>Q11-Q9</f>
        <v>3</v>
      </c>
      <c r="R12" s="17" t="s">
        <v>59</v>
      </c>
      <c r="S12" s="1">
        <f>Q11*LN(Q10/Q11) + 2*Q12</f>
        <v>756.04896991525845</v>
      </c>
    </row>
    <row r="13" spans="1:21" x14ac:dyDescent="0.25">
      <c r="A13">
        <v>4</v>
      </c>
      <c r="B13" s="3">
        <v>86.4</v>
      </c>
      <c r="C13" s="3">
        <v>184.75</v>
      </c>
      <c r="D13" s="3">
        <v>10.4</v>
      </c>
      <c r="E13" s="14">
        <f t="shared" si="1"/>
        <v>12.188406114536587</v>
      </c>
      <c r="F13" s="14">
        <f t="shared" si="0"/>
        <v>-1.7884061145365866</v>
      </c>
      <c r="P13" s="18" t="s">
        <v>60</v>
      </c>
      <c r="Q13" s="19">
        <f>P8-(Q12-1)/Q9*(1-P8)</f>
        <v>0.71755646537608553</v>
      </c>
      <c r="R13" s="17" t="s">
        <v>61</v>
      </c>
      <c r="S13" s="1">
        <f>Q11*LN(Q10/Q11) + Q12*LN(Q11)</f>
        <v>766.63725717779278</v>
      </c>
    </row>
    <row r="14" spans="1:21" x14ac:dyDescent="0.25">
      <c r="A14">
        <v>5</v>
      </c>
      <c r="B14" s="3">
        <v>100</v>
      </c>
      <c r="C14" s="3">
        <v>184.25</v>
      </c>
      <c r="D14" s="3">
        <v>28.7</v>
      </c>
      <c r="E14" s="14">
        <f t="shared" si="1"/>
        <v>25.752006090767878</v>
      </c>
      <c r="F14" s="14">
        <f t="shared" si="0"/>
        <v>2.947993909232121</v>
      </c>
    </row>
    <row r="15" spans="1:21" x14ac:dyDescent="0.25">
      <c r="A15">
        <v>6</v>
      </c>
      <c r="B15" s="3">
        <v>94.4</v>
      </c>
      <c r="C15" s="3">
        <v>210.25</v>
      </c>
      <c r="D15" s="3">
        <v>20.9</v>
      </c>
      <c r="E15" s="14">
        <f t="shared" si="1"/>
        <v>16.34136358916864</v>
      </c>
      <c r="F15" s="14">
        <f t="shared" si="0"/>
        <v>4.5586364108313582</v>
      </c>
    </row>
    <row r="16" spans="1:21" x14ac:dyDescent="0.25">
      <c r="A16">
        <v>7</v>
      </c>
      <c r="B16" s="3">
        <v>90.7</v>
      </c>
      <c r="C16" s="3">
        <v>181</v>
      </c>
      <c r="D16" s="3">
        <v>19.2</v>
      </c>
      <c r="E16" s="14">
        <f t="shared" si="1"/>
        <v>17.009628360958835</v>
      </c>
      <c r="F16" s="14">
        <f t="shared" si="0"/>
        <v>2.1903716390411638</v>
      </c>
    </row>
    <row r="17" spans="1:6" x14ac:dyDescent="0.25">
      <c r="A17">
        <v>8</v>
      </c>
      <c r="B17" s="3">
        <v>88.5</v>
      </c>
      <c r="C17" s="3">
        <v>176</v>
      </c>
      <c r="D17" s="3">
        <v>12.4</v>
      </c>
      <c r="E17" s="14">
        <f t="shared" si="1"/>
        <v>15.569082975798054</v>
      </c>
      <c r="F17" s="14">
        <f t="shared" si="0"/>
        <v>-3.1690829757980534</v>
      </c>
    </row>
    <row r="18" spans="1:6" x14ac:dyDescent="0.25">
      <c r="A18">
        <v>9</v>
      </c>
      <c r="B18" s="3">
        <v>82.5</v>
      </c>
      <c r="C18" s="3">
        <v>191</v>
      </c>
      <c r="D18" s="3">
        <v>4.0999999999999996</v>
      </c>
      <c r="E18" s="14">
        <f t="shared" si="1"/>
        <v>7.3931469977190822</v>
      </c>
      <c r="F18" s="14">
        <f t="shared" si="0"/>
        <v>-3.2931469977190826</v>
      </c>
    </row>
    <row r="19" spans="1:6" x14ac:dyDescent="0.25">
      <c r="A19">
        <v>10</v>
      </c>
      <c r="B19" s="3">
        <v>88.6</v>
      </c>
      <c r="C19" s="3">
        <v>198.25</v>
      </c>
      <c r="D19" s="3">
        <v>11.7</v>
      </c>
      <c r="E19" s="14">
        <f t="shared" si="1"/>
        <v>12.368281846572305</v>
      </c>
      <c r="F19" s="14">
        <f t="shared" si="0"/>
        <v>-0.66828184657230594</v>
      </c>
    </row>
    <row r="20" spans="1:6" x14ac:dyDescent="0.25">
      <c r="A20">
        <v>11</v>
      </c>
      <c r="B20" s="3">
        <v>83.6</v>
      </c>
      <c r="C20" s="3">
        <v>186.25</v>
      </c>
      <c r="D20" s="3">
        <v>7.1</v>
      </c>
      <c r="E20" s="14">
        <f t="shared" si="1"/>
        <v>9.1886967473767101</v>
      </c>
      <c r="F20" s="14">
        <f t="shared" si="0"/>
        <v>-2.0886967473767104</v>
      </c>
    </row>
    <row r="21" spans="1:6" x14ac:dyDescent="0.25">
      <c r="A21">
        <v>12</v>
      </c>
      <c r="B21" s="3">
        <v>90.9</v>
      </c>
      <c r="C21" s="3">
        <v>216</v>
      </c>
      <c r="D21" s="3">
        <v>7.8</v>
      </c>
      <c r="E21" s="14">
        <f t="shared" si="1"/>
        <v>12.017009832470627</v>
      </c>
      <c r="F21" s="14">
        <f t="shared" si="0"/>
        <v>-4.2170098324706276</v>
      </c>
    </row>
    <row r="22" spans="1:6" x14ac:dyDescent="0.25">
      <c r="A22">
        <v>13</v>
      </c>
      <c r="B22" s="3">
        <v>91.6</v>
      </c>
      <c r="C22" s="3">
        <v>180.5</v>
      </c>
      <c r="D22" s="3">
        <v>20.8</v>
      </c>
      <c r="E22" s="14">
        <f t="shared" si="1"/>
        <v>17.976469123203753</v>
      </c>
      <c r="F22" s="14">
        <f t="shared" si="0"/>
        <v>2.8235308767962479</v>
      </c>
    </row>
    <row r="23" spans="1:6" x14ac:dyDescent="0.25">
      <c r="A23">
        <v>14</v>
      </c>
      <c r="B23" s="3">
        <v>101.8</v>
      </c>
      <c r="C23" s="3">
        <v>205.25</v>
      </c>
      <c r="D23" s="3">
        <v>21.2</v>
      </c>
      <c r="E23" s="14">
        <f t="shared" si="1"/>
        <v>24.422777924816454</v>
      </c>
      <c r="F23" s="14">
        <f t="shared" si="0"/>
        <v>-3.2227779248164552</v>
      </c>
    </row>
    <row r="24" spans="1:6" x14ac:dyDescent="0.25">
      <c r="A24">
        <v>15</v>
      </c>
      <c r="B24" s="3">
        <v>96.4</v>
      </c>
      <c r="C24" s="3">
        <v>187.75</v>
      </c>
      <c r="D24" s="3">
        <v>22.1</v>
      </c>
      <c r="E24" s="14">
        <f t="shared" si="1"/>
        <v>21.662171926530821</v>
      </c>
      <c r="F24" s="14">
        <f t="shared" si="0"/>
        <v>0.43782807346918062</v>
      </c>
    </row>
    <row r="25" spans="1:6" x14ac:dyDescent="0.25">
      <c r="A25">
        <v>16</v>
      </c>
      <c r="B25" s="3">
        <v>92.8</v>
      </c>
      <c r="C25" s="3">
        <v>162.75</v>
      </c>
      <c r="D25" s="3">
        <v>20.9</v>
      </c>
      <c r="E25" s="14">
        <f t="shared" si="1"/>
        <v>21.799288952183581</v>
      </c>
      <c r="F25" s="14">
        <f t="shared" si="0"/>
        <v>-0.89928895218358207</v>
      </c>
    </row>
    <row r="26" spans="1:6" x14ac:dyDescent="0.25">
      <c r="A26">
        <v>17</v>
      </c>
      <c r="B26" s="3">
        <v>96.4</v>
      </c>
      <c r="C26" s="3">
        <v>195.75</v>
      </c>
      <c r="D26" s="3">
        <v>29</v>
      </c>
      <c r="E26" s="14">
        <f t="shared" si="1"/>
        <v>20.475659311824906</v>
      </c>
      <c r="F26" s="14">
        <f t="shared" si="0"/>
        <v>8.5243406881750943</v>
      </c>
    </row>
    <row r="27" spans="1:6" x14ac:dyDescent="0.25">
      <c r="A27">
        <v>18</v>
      </c>
      <c r="B27" s="3">
        <v>97.5</v>
      </c>
      <c r="C27" s="3">
        <v>209.25</v>
      </c>
      <c r="D27" s="3">
        <v>22.9</v>
      </c>
      <c r="E27" s="14">
        <f t="shared" si="1"/>
        <v>19.564477159184644</v>
      </c>
      <c r="F27" s="14">
        <f t="shared" si="0"/>
        <v>3.3355228408153543</v>
      </c>
    </row>
    <row r="28" spans="1:6" x14ac:dyDescent="0.25">
      <c r="A28">
        <v>19</v>
      </c>
      <c r="B28" s="3">
        <v>89.6</v>
      </c>
      <c r="C28" s="3">
        <v>183.75</v>
      </c>
      <c r="D28" s="3">
        <v>16</v>
      </c>
      <c r="E28" s="14">
        <f t="shared" si="1"/>
        <v>15.510706764977687</v>
      </c>
      <c r="F28" s="14">
        <f t="shared" si="0"/>
        <v>0.4892932350223127</v>
      </c>
    </row>
    <row r="29" spans="1:6" x14ac:dyDescent="0.25">
      <c r="A29">
        <v>20</v>
      </c>
      <c r="B29" s="3">
        <v>100.5</v>
      </c>
      <c r="C29" s="3">
        <v>211.75</v>
      </c>
      <c r="D29" s="3">
        <v>16.5</v>
      </c>
      <c r="E29" s="14">
        <f t="shared" si="1"/>
        <v>22.169304379841741</v>
      </c>
      <c r="F29" s="14">
        <f t="shared" si="0"/>
        <v>-5.6693043798417406</v>
      </c>
    </row>
    <row r="30" spans="1:6" x14ac:dyDescent="0.25">
      <c r="A30">
        <v>21</v>
      </c>
      <c r="B30" s="3">
        <v>95.9</v>
      </c>
      <c r="C30" s="3">
        <v>179</v>
      </c>
      <c r="D30" s="3">
        <v>19.100000000000001</v>
      </c>
      <c r="E30" s="14">
        <f t="shared" si="1"/>
        <v>22.463984696739978</v>
      </c>
      <c r="F30" s="14">
        <f t="shared" si="0"/>
        <v>-3.3639846967399762</v>
      </c>
    </row>
    <row r="31" spans="1:6" x14ac:dyDescent="0.25">
      <c r="A31">
        <v>22</v>
      </c>
      <c r="B31" s="3">
        <v>98.8</v>
      </c>
      <c r="C31" s="3">
        <v>200.5</v>
      </c>
      <c r="D31" s="3">
        <v>15.2</v>
      </c>
      <c r="E31" s="14">
        <f t="shared" si="1"/>
        <v>22.15165737704541</v>
      </c>
      <c r="F31" s="14">
        <f t="shared" si="0"/>
        <v>-6.9516573770454109</v>
      </c>
    </row>
    <row r="32" spans="1:6" x14ac:dyDescent="0.25">
      <c r="A32">
        <v>23</v>
      </c>
      <c r="B32" s="3">
        <v>76.400000000000006</v>
      </c>
      <c r="C32" s="3">
        <v>140.25</v>
      </c>
      <c r="D32" s="3">
        <v>15.6</v>
      </c>
      <c r="E32" s="14">
        <f t="shared" si="1"/>
        <v>8.8696744913292989</v>
      </c>
      <c r="F32" s="14">
        <f t="shared" si="0"/>
        <v>6.7303255086707008</v>
      </c>
    </row>
    <row r="33" spans="1:6" x14ac:dyDescent="0.25">
      <c r="A33">
        <v>24</v>
      </c>
      <c r="B33" s="3">
        <v>80</v>
      </c>
      <c r="C33" s="3">
        <v>148.75</v>
      </c>
      <c r="D33" s="3">
        <v>17.7</v>
      </c>
      <c r="E33" s="14">
        <f t="shared" si="1"/>
        <v>11.179739733507478</v>
      </c>
      <c r="F33" s="14">
        <f t="shared" si="0"/>
        <v>6.5202602664925209</v>
      </c>
    </row>
    <row r="34" spans="1:6" x14ac:dyDescent="0.25">
      <c r="A34">
        <v>25</v>
      </c>
      <c r="B34" s="3">
        <v>76.3</v>
      </c>
      <c r="C34" s="3">
        <v>151.25</v>
      </c>
      <c r="D34" s="3">
        <v>14</v>
      </c>
      <c r="E34" s="14">
        <f t="shared" si="1"/>
        <v>7.1390325656835536</v>
      </c>
      <c r="F34" s="14">
        <f t="shared" si="0"/>
        <v>6.8609674343164464</v>
      </c>
    </row>
    <row r="35" spans="1:6" x14ac:dyDescent="0.25">
      <c r="A35">
        <v>26</v>
      </c>
      <c r="B35" s="3">
        <v>79.7</v>
      </c>
      <c r="C35" s="3">
        <v>159.25</v>
      </c>
      <c r="D35" s="3">
        <v>3.7</v>
      </c>
      <c r="E35" s="14">
        <f t="shared" si="1"/>
        <v>9.3248806854306885</v>
      </c>
      <c r="F35" s="14">
        <f t="shared" si="0"/>
        <v>-5.6248806854306883</v>
      </c>
    </row>
    <row r="36" spans="1:6" x14ac:dyDescent="0.25">
      <c r="A36">
        <v>27</v>
      </c>
      <c r="B36" s="3">
        <v>74.599999999999994</v>
      </c>
      <c r="C36" s="3">
        <v>131.5</v>
      </c>
      <c r="D36" s="3">
        <v>7.9</v>
      </c>
      <c r="E36" s="14">
        <f t="shared" si="1"/>
        <v>8.3820552160122723</v>
      </c>
      <c r="F36" s="14">
        <f t="shared" si="0"/>
        <v>-0.48205521601227197</v>
      </c>
    </row>
    <row r="37" spans="1:6" x14ac:dyDescent="0.25">
      <c r="A37">
        <v>28</v>
      </c>
      <c r="B37" s="3">
        <v>88.7</v>
      </c>
      <c r="C37" s="3">
        <v>148</v>
      </c>
      <c r="D37" s="3">
        <v>22.9</v>
      </c>
      <c r="E37" s="14">
        <f t="shared" si="1"/>
        <v>19.920251288118944</v>
      </c>
      <c r="F37" s="14">
        <f t="shared" si="0"/>
        <v>2.9797487118810544</v>
      </c>
    </row>
    <row r="38" spans="1:6" x14ac:dyDescent="0.25">
      <c r="A38">
        <v>29</v>
      </c>
      <c r="B38" s="3">
        <v>73.900000000000006</v>
      </c>
      <c r="C38" s="3">
        <v>133.25</v>
      </c>
      <c r="D38" s="3">
        <v>3.7</v>
      </c>
      <c r="E38" s="14">
        <f t="shared" si="1"/>
        <v>7.4281960185697358</v>
      </c>
      <c r="F38" s="14">
        <f t="shared" si="0"/>
        <v>-3.7281960185697356</v>
      </c>
    </row>
    <row r="39" spans="1:6" x14ac:dyDescent="0.25">
      <c r="A39">
        <v>30</v>
      </c>
      <c r="B39" s="3">
        <v>83.5</v>
      </c>
      <c r="C39" s="3">
        <v>160.75</v>
      </c>
      <c r="D39" s="3">
        <v>8.8000000000000007</v>
      </c>
      <c r="E39" s="14">
        <f t="shared" si="1"/>
        <v>12.87151862632674</v>
      </c>
      <c r="F39" s="14">
        <f t="shared" si="0"/>
        <v>-4.0715186263267391</v>
      </c>
    </row>
    <row r="40" spans="1:6" x14ac:dyDescent="0.25">
      <c r="A40">
        <v>31</v>
      </c>
      <c r="B40" s="3">
        <v>88.7</v>
      </c>
      <c r="C40" s="3">
        <v>182</v>
      </c>
      <c r="D40" s="3">
        <v>11.9</v>
      </c>
      <c r="E40" s="14">
        <f t="shared" si="1"/>
        <v>14.877572675618797</v>
      </c>
      <c r="F40" s="14">
        <f t="shared" si="0"/>
        <v>-2.9775726756187968</v>
      </c>
    </row>
    <row r="41" spans="1:6" x14ac:dyDescent="0.25">
      <c r="A41">
        <v>32</v>
      </c>
      <c r="B41" s="3">
        <v>84.5</v>
      </c>
      <c r="C41" s="3">
        <v>160.25</v>
      </c>
      <c r="D41" s="3">
        <v>5.7</v>
      </c>
      <c r="E41" s="14">
        <f t="shared" si="1"/>
        <v>13.937546468996754</v>
      </c>
      <c r="F41" s="14">
        <f t="shared" si="0"/>
        <v>-8.2375464689967544</v>
      </c>
    </row>
    <row r="42" spans="1:6" x14ac:dyDescent="0.25">
      <c r="A42">
        <v>33</v>
      </c>
      <c r="B42" s="3">
        <v>79.099999999999994</v>
      </c>
      <c r="C42" s="3">
        <v>168</v>
      </c>
      <c r="D42" s="3">
        <v>11.8</v>
      </c>
      <c r="E42" s="14">
        <f t="shared" si="1"/>
        <v>7.4320100305455554</v>
      </c>
      <c r="F42" s="14">
        <f t="shared" si="0"/>
        <v>4.3679899694544453</v>
      </c>
    </row>
    <row r="43" spans="1:6" x14ac:dyDescent="0.25">
      <c r="A43">
        <v>34</v>
      </c>
      <c r="B43" s="3">
        <v>100.5</v>
      </c>
      <c r="C43" s="3">
        <v>218.5</v>
      </c>
      <c r="D43" s="3">
        <v>21.3</v>
      </c>
      <c r="E43" s="14">
        <f t="shared" si="1"/>
        <v>21.168184361183627</v>
      </c>
      <c r="F43" s="14">
        <f t="shared" si="0"/>
        <v>0.13181563881637359</v>
      </c>
    </row>
    <row r="44" spans="1:6" x14ac:dyDescent="0.25">
      <c r="A44">
        <v>35</v>
      </c>
      <c r="B44" s="3">
        <v>115.6</v>
      </c>
      <c r="C44" s="3">
        <v>247.25</v>
      </c>
      <c r="D44" s="3">
        <v>32.299999999999997</v>
      </c>
      <c r="E44" s="14">
        <f t="shared" si="1"/>
        <v>31.881403796272757</v>
      </c>
      <c r="F44" s="14">
        <f t="shared" si="0"/>
        <v>0.41859620372724038</v>
      </c>
    </row>
    <row r="45" spans="1:6" x14ac:dyDescent="0.25">
      <c r="A45">
        <v>36</v>
      </c>
      <c r="B45" s="3">
        <v>113.1</v>
      </c>
      <c r="C45" s="3">
        <v>191.75</v>
      </c>
      <c r="D45" s="3">
        <v>40.1</v>
      </c>
      <c r="E45" s="14">
        <f t="shared" si="1"/>
        <v>37.633158050167808</v>
      </c>
      <c r="F45" s="14">
        <f t="shared" si="0"/>
        <v>2.4668419498321938</v>
      </c>
    </row>
    <row r="46" spans="1:6" x14ac:dyDescent="0.25">
      <c r="A46">
        <v>37</v>
      </c>
      <c r="B46" s="3">
        <v>100.9</v>
      </c>
      <c r="C46" s="3">
        <v>202.25</v>
      </c>
      <c r="D46" s="3">
        <v>24.2</v>
      </c>
      <c r="E46" s="14">
        <f t="shared" si="1"/>
        <v>23.975036431505377</v>
      </c>
      <c r="F46" s="14">
        <f t="shared" si="0"/>
        <v>0.22496356849462273</v>
      </c>
    </row>
    <row r="47" spans="1:6" x14ac:dyDescent="0.25">
      <c r="A47">
        <v>38</v>
      </c>
      <c r="B47" s="3">
        <v>98.8</v>
      </c>
      <c r="C47" s="3">
        <v>196.75</v>
      </c>
      <c r="D47" s="3">
        <v>28.4</v>
      </c>
      <c r="E47" s="14">
        <f t="shared" si="1"/>
        <v>22.707835165188811</v>
      </c>
      <c r="F47" s="14">
        <f t="shared" si="0"/>
        <v>5.6921648348111873</v>
      </c>
    </row>
    <row r="48" spans="1:6" x14ac:dyDescent="0.25">
      <c r="A48">
        <v>39</v>
      </c>
      <c r="B48" s="3">
        <v>148.1</v>
      </c>
      <c r="C48" s="3">
        <v>363.15</v>
      </c>
      <c r="D48" s="3">
        <v>35.200000000000003</v>
      </c>
      <c r="E48" s="14">
        <f t="shared" si="1"/>
        <v>46.927603428874896</v>
      </c>
      <c r="F48" s="14">
        <f t="shared" si="0"/>
        <v>-11.727603428874893</v>
      </c>
    </row>
    <row r="49" spans="1:6" x14ac:dyDescent="0.25">
      <c r="A49">
        <v>40</v>
      </c>
      <c r="B49" s="3">
        <v>108.1</v>
      </c>
      <c r="C49" s="3">
        <v>203</v>
      </c>
      <c r="D49" s="3">
        <v>32.6</v>
      </c>
      <c r="E49" s="14">
        <f t="shared" si="1"/>
        <v>31.005270664483135</v>
      </c>
      <c r="F49" s="14">
        <f t="shared" si="0"/>
        <v>1.5947293355168668</v>
      </c>
    </row>
    <row r="50" spans="1:6" x14ac:dyDescent="0.25">
      <c r="A50">
        <v>41</v>
      </c>
      <c r="B50" s="3">
        <v>126.2</v>
      </c>
      <c r="C50" s="3">
        <v>262.75</v>
      </c>
      <c r="D50" s="3">
        <v>34.5</v>
      </c>
      <c r="E50" s="14">
        <f t="shared" si="1"/>
        <v>40.09636613033954</v>
      </c>
      <c r="F50" s="14">
        <f t="shared" si="0"/>
        <v>-5.5963661303395398</v>
      </c>
    </row>
    <row r="51" spans="1:6" x14ac:dyDescent="0.25">
      <c r="A51">
        <v>42</v>
      </c>
      <c r="B51" s="3">
        <v>104.3</v>
      </c>
      <c r="C51" s="3">
        <v>205</v>
      </c>
      <c r="D51" s="3">
        <v>32.9</v>
      </c>
      <c r="E51" s="14">
        <f t="shared" si="1"/>
        <v>26.939533454653258</v>
      </c>
      <c r="F51" s="14">
        <f t="shared" si="0"/>
        <v>5.9604665453467405</v>
      </c>
    </row>
    <row r="52" spans="1:6" x14ac:dyDescent="0.25">
      <c r="A52">
        <v>43</v>
      </c>
      <c r="B52" s="3">
        <v>111.2</v>
      </c>
      <c r="C52" s="3">
        <v>217</v>
      </c>
      <c r="D52" s="3">
        <v>31.6</v>
      </c>
      <c r="E52" s="14">
        <f t="shared" si="1"/>
        <v>32.003673081925569</v>
      </c>
      <c r="F52" s="14">
        <f t="shared" si="0"/>
        <v>-0.40367308192556806</v>
      </c>
    </row>
    <row r="53" spans="1:6" x14ac:dyDescent="0.25">
      <c r="A53">
        <v>44</v>
      </c>
      <c r="B53" s="3">
        <v>104.3</v>
      </c>
      <c r="C53" s="3">
        <v>212</v>
      </c>
      <c r="D53" s="3">
        <v>32</v>
      </c>
      <c r="E53" s="14">
        <f t="shared" si="1"/>
        <v>25.901334916785579</v>
      </c>
      <c r="F53" s="14">
        <f t="shared" si="0"/>
        <v>6.0986650832144207</v>
      </c>
    </row>
    <row r="54" spans="1:6" x14ac:dyDescent="0.25">
      <c r="A54">
        <v>45</v>
      </c>
      <c r="B54" s="3">
        <v>76</v>
      </c>
      <c r="C54" s="3">
        <v>125.25</v>
      </c>
      <c r="D54" s="3">
        <v>7.7</v>
      </c>
      <c r="E54" s="14">
        <f t="shared" si="1"/>
        <v>10.697637322202521</v>
      </c>
      <c r="F54" s="14">
        <f t="shared" si="0"/>
        <v>-2.9976373222025208</v>
      </c>
    </row>
    <row r="55" spans="1:6" x14ac:dyDescent="0.25">
      <c r="A55">
        <v>46</v>
      </c>
      <c r="B55" s="3">
        <v>81.5</v>
      </c>
      <c r="C55" s="3">
        <v>164.25</v>
      </c>
      <c r="D55" s="3">
        <v>13.9</v>
      </c>
      <c r="E55" s="14">
        <f t="shared" si="1"/>
        <v>10.368677748891098</v>
      </c>
      <c r="F55" s="14">
        <f t="shared" si="0"/>
        <v>3.531322251108902</v>
      </c>
    </row>
    <row r="56" spans="1:6" x14ac:dyDescent="0.25">
      <c r="A56">
        <v>47</v>
      </c>
      <c r="B56" s="3">
        <v>73.7</v>
      </c>
      <c r="C56" s="3">
        <v>133.5</v>
      </c>
      <c r="D56" s="3">
        <v>10.8</v>
      </c>
      <c r="E56" s="14">
        <f t="shared" si="1"/>
        <v>7.192743338509981</v>
      </c>
      <c r="F56" s="14">
        <f t="shared" si="0"/>
        <v>3.6072566614900197</v>
      </c>
    </row>
    <row r="57" spans="1:6" x14ac:dyDescent="0.25">
      <c r="A57">
        <v>48</v>
      </c>
      <c r="B57" s="3">
        <v>79.5</v>
      </c>
      <c r="C57" s="3">
        <v>148.5</v>
      </c>
      <c r="D57" s="3">
        <v>5.6</v>
      </c>
      <c r="E57" s="14">
        <f t="shared" si="1"/>
        <v>10.720882850591586</v>
      </c>
      <c r="F57" s="14">
        <f t="shared" si="0"/>
        <v>-5.1208828505915864</v>
      </c>
    </row>
    <row r="58" spans="1:6" x14ac:dyDescent="0.25">
      <c r="A58">
        <v>49</v>
      </c>
      <c r="B58" s="3">
        <v>83.4</v>
      </c>
      <c r="C58" s="3">
        <v>135.75</v>
      </c>
      <c r="D58" s="3">
        <v>13.6</v>
      </c>
      <c r="E58" s="14">
        <f t="shared" si="1"/>
        <v>16.480183466857635</v>
      </c>
      <c r="F58" s="14">
        <f t="shared" si="0"/>
        <v>-2.8801834668576358</v>
      </c>
    </row>
    <row r="59" spans="1:6" x14ac:dyDescent="0.25">
      <c r="A59">
        <v>50</v>
      </c>
      <c r="B59" s="3">
        <v>70.400000000000006</v>
      </c>
      <c r="C59" s="3">
        <v>127.5</v>
      </c>
      <c r="D59" s="3">
        <v>4</v>
      </c>
      <c r="E59" s="14">
        <f t="shared" si="1"/>
        <v>4.8094541455114772</v>
      </c>
      <c r="F59" s="14">
        <f t="shared" si="0"/>
        <v>-0.80945414551147721</v>
      </c>
    </row>
    <row r="60" spans="1:6" x14ac:dyDescent="0.25">
      <c r="A60">
        <v>51</v>
      </c>
      <c r="B60" s="3">
        <v>86.7</v>
      </c>
      <c r="C60" s="3">
        <v>158.25</v>
      </c>
      <c r="D60" s="3">
        <v>10.199999999999999</v>
      </c>
      <c r="E60" s="14">
        <f t="shared" si="1"/>
        <v>16.4162903920252</v>
      </c>
      <c r="F60" s="14">
        <f t="shared" si="0"/>
        <v>-6.2162903920252006</v>
      </c>
    </row>
    <row r="61" spans="1:6" x14ac:dyDescent="0.25">
      <c r="A61">
        <v>52</v>
      </c>
      <c r="B61" s="3">
        <v>77.900000000000006</v>
      </c>
      <c r="C61" s="3">
        <v>139.25</v>
      </c>
      <c r="D61" s="3">
        <v>6.6</v>
      </c>
      <c r="E61" s="14">
        <f t="shared" si="1"/>
        <v>10.505794774543872</v>
      </c>
      <c r="F61" s="14">
        <f t="shared" si="0"/>
        <v>-3.9057947745438728</v>
      </c>
    </row>
    <row r="62" spans="1:6" x14ac:dyDescent="0.25">
      <c r="A62">
        <v>53</v>
      </c>
      <c r="B62" s="3">
        <v>82</v>
      </c>
      <c r="C62" s="3">
        <v>137.25</v>
      </c>
      <c r="D62" s="3">
        <v>8</v>
      </c>
      <c r="E62" s="14">
        <f t="shared" si="1"/>
        <v>14.869093225649024</v>
      </c>
      <c r="F62" s="14">
        <f t="shared" si="0"/>
        <v>-6.8690932256490242</v>
      </c>
    </row>
    <row r="63" spans="1:6" x14ac:dyDescent="0.25">
      <c r="A63">
        <v>54</v>
      </c>
      <c r="B63" s="3">
        <v>79.599999999999994</v>
      </c>
      <c r="C63" s="3">
        <v>152.75</v>
      </c>
      <c r="D63" s="3">
        <v>6.3</v>
      </c>
      <c r="E63" s="14">
        <f t="shared" si="1"/>
        <v>10.189735104454151</v>
      </c>
      <c r="F63" s="14">
        <f t="shared" si="0"/>
        <v>-3.889735104454151</v>
      </c>
    </row>
    <row r="64" spans="1:6" x14ac:dyDescent="0.25">
      <c r="A64">
        <v>55</v>
      </c>
      <c r="B64" s="3">
        <v>77.599999999999994</v>
      </c>
      <c r="C64" s="3">
        <v>136.25</v>
      </c>
      <c r="D64" s="3">
        <v>3.9</v>
      </c>
      <c r="E64" s="14">
        <f t="shared" si="1"/>
        <v>10.653175763783317</v>
      </c>
      <c r="F64" s="14">
        <f t="shared" si="0"/>
        <v>-6.7531757637833163</v>
      </c>
    </row>
    <row r="65" spans="1:6" x14ac:dyDescent="0.25">
      <c r="A65">
        <v>56</v>
      </c>
      <c r="B65" s="3">
        <v>100</v>
      </c>
      <c r="C65" s="3">
        <v>198</v>
      </c>
      <c r="D65" s="3">
        <v>22.6</v>
      </c>
      <c r="E65" s="14">
        <f t="shared" si="1"/>
        <v>23.712687534242082</v>
      </c>
      <c r="F65" s="14">
        <f t="shared" si="0"/>
        <v>-1.112687534242081</v>
      </c>
    </row>
    <row r="66" spans="1:6" x14ac:dyDescent="0.25">
      <c r="A66">
        <v>57</v>
      </c>
      <c r="B66" s="3">
        <v>99.8</v>
      </c>
      <c r="C66" s="3">
        <v>181.5</v>
      </c>
      <c r="D66" s="3">
        <v>20.399999999999999</v>
      </c>
      <c r="E66" s="14">
        <f t="shared" si="1"/>
        <v>25.961495641222861</v>
      </c>
      <c r="F66" s="14">
        <f t="shared" si="0"/>
        <v>-5.5614956412228622</v>
      </c>
    </row>
    <row r="67" spans="1:6" x14ac:dyDescent="0.25">
      <c r="A67">
        <v>58</v>
      </c>
      <c r="B67" s="3">
        <v>104.2</v>
      </c>
      <c r="C67" s="3">
        <v>201.25</v>
      </c>
      <c r="D67" s="3">
        <v>28</v>
      </c>
      <c r="E67" s="14">
        <f t="shared" si="1"/>
        <v>27.396524162371573</v>
      </c>
      <c r="F67" s="14">
        <f t="shared" si="0"/>
        <v>0.6034758376284266</v>
      </c>
    </row>
    <row r="68" spans="1:6" x14ac:dyDescent="0.25">
      <c r="A68">
        <v>59</v>
      </c>
      <c r="B68" s="3">
        <v>105.3</v>
      </c>
      <c r="C68" s="3">
        <v>202.5</v>
      </c>
      <c r="D68" s="3">
        <v>31.5</v>
      </c>
      <c r="E68" s="14">
        <f t="shared" si="1"/>
        <v>28.302189450999748</v>
      </c>
      <c r="F68" s="14">
        <f t="shared" si="0"/>
        <v>3.197810549000252</v>
      </c>
    </row>
    <row r="69" spans="1:6" x14ac:dyDescent="0.25">
      <c r="A69">
        <v>60</v>
      </c>
      <c r="B69" s="3">
        <v>98.3</v>
      </c>
      <c r="C69" s="3">
        <v>179.75</v>
      </c>
      <c r="D69" s="3">
        <v>24.6</v>
      </c>
      <c r="E69" s="14">
        <f t="shared" si="1"/>
        <v>24.733239069313431</v>
      </c>
      <c r="F69" s="14">
        <f t="shared" si="0"/>
        <v>-0.13323906931342933</v>
      </c>
    </row>
    <row r="70" spans="1:6" x14ac:dyDescent="0.25">
      <c r="A70">
        <v>61</v>
      </c>
      <c r="B70" s="3">
        <v>104.8</v>
      </c>
      <c r="C70" s="3">
        <v>216</v>
      </c>
      <c r="D70" s="3">
        <v>26.1</v>
      </c>
      <c r="E70" s="14">
        <f t="shared" si="1"/>
        <v>25.804014011558074</v>
      </c>
      <c r="F70" s="14">
        <f t="shared" si="0"/>
        <v>0.29598598844192736</v>
      </c>
    </row>
    <row r="71" spans="1:6" x14ac:dyDescent="0.25">
      <c r="A71">
        <v>62</v>
      </c>
      <c r="B71" s="3">
        <v>94.7</v>
      </c>
      <c r="C71" s="3">
        <v>178.75</v>
      </c>
      <c r="D71" s="3">
        <v>29.8</v>
      </c>
      <c r="E71" s="14">
        <f t="shared" si="1"/>
        <v>21.310818250848452</v>
      </c>
      <c r="F71" s="14">
        <f t="shared" si="0"/>
        <v>8.4891817491515482</v>
      </c>
    </row>
    <row r="72" spans="1:6" x14ac:dyDescent="0.25">
      <c r="A72">
        <v>63</v>
      </c>
      <c r="B72" s="3">
        <v>102.4</v>
      </c>
      <c r="C72" s="3">
        <v>193.25</v>
      </c>
      <c r="D72" s="3">
        <v>30.7</v>
      </c>
      <c r="E72" s="14">
        <f t="shared" si="1"/>
        <v>26.797669329425883</v>
      </c>
      <c r="F72" s="14">
        <f t="shared" si="0"/>
        <v>3.9023306705741163</v>
      </c>
    </row>
    <row r="73" spans="1:6" x14ac:dyDescent="0.25">
      <c r="A73">
        <v>64</v>
      </c>
      <c r="B73" s="3">
        <v>99.7</v>
      </c>
      <c r="C73" s="3">
        <v>178</v>
      </c>
      <c r="D73" s="3">
        <v>25.8</v>
      </c>
      <c r="E73" s="14">
        <f t="shared" si="1"/>
        <v>26.381407829731614</v>
      </c>
      <c r="F73" s="14">
        <f t="shared" si="0"/>
        <v>-0.58140782973161365</v>
      </c>
    </row>
    <row r="74" spans="1:6" x14ac:dyDescent="0.25">
      <c r="A74">
        <v>65</v>
      </c>
      <c r="B74" s="3">
        <v>105.5</v>
      </c>
      <c r="C74" s="3">
        <v>205.5</v>
      </c>
      <c r="D74" s="3">
        <v>32.299999999999997</v>
      </c>
      <c r="E74" s="14">
        <f t="shared" si="1"/>
        <v>28.055621381335225</v>
      </c>
      <c r="F74" s="14">
        <f t="shared" ref="F74:F137" si="2">(D74-E74)</f>
        <v>4.2443786186647721</v>
      </c>
    </row>
    <row r="75" spans="1:6" x14ac:dyDescent="0.25">
      <c r="A75">
        <v>66</v>
      </c>
      <c r="B75" s="3">
        <v>100.3</v>
      </c>
      <c r="C75" s="3">
        <v>183.5</v>
      </c>
      <c r="D75" s="3">
        <v>30</v>
      </c>
      <c r="E75" s="14">
        <f t="shared" ref="E75:E138" si="3">$R$6+$Q$6*B75+$P$6*C75</f>
        <v>26.160802889671835</v>
      </c>
      <c r="F75" s="14">
        <f t="shared" si="2"/>
        <v>3.8391971103281648</v>
      </c>
    </row>
    <row r="76" spans="1:6" x14ac:dyDescent="0.25">
      <c r="A76">
        <v>67</v>
      </c>
      <c r="B76" s="3">
        <v>83.9</v>
      </c>
      <c r="C76" s="3">
        <v>151.5</v>
      </c>
      <c r="D76" s="3">
        <v>21.5</v>
      </c>
      <c r="E76" s="14">
        <f t="shared" si="3"/>
        <v>14.640172158780814</v>
      </c>
      <c r="F76" s="14">
        <f t="shared" si="2"/>
        <v>6.859827841219186</v>
      </c>
    </row>
    <row r="77" spans="1:6" x14ac:dyDescent="0.25">
      <c r="A77">
        <v>68</v>
      </c>
      <c r="B77" s="3">
        <v>86.6</v>
      </c>
      <c r="C77" s="3">
        <v>154.75</v>
      </c>
      <c r="D77" s="3">
        <v>13.8</v>
      </c>
      <c r="E77" s="14">
        <f t="shared" si="3"/>
        <v>16.836202580533943</v>
      </c>
      <c r="F77" s="14">
        <f t="shared" si="2"/>
        <v>-3.0362025805339421</v>
      </c>
    </row>
    <row r="78" spans="1:6" x14ac:dyDescent="0.25">
      <c r="A78">
        <v>69</v>
      </c>
      <c r="B78" s="3">
        <v>78.400000000000006</v>
      </c>
      <c r="C78" s="3">
        <v>155.25</v>
      </c>
      <c r="D78" s="3">
        <v>6.3</v>
      </c>
      <c r="E78" s="14">
        <f t="shared" si="3"/>
        <v>8.6287049472574928</v>
      </c>
      <c r="F78" s="14">
        <f t="shared" si="2"/>
        <v>-2.328704947257493</v>
      </c>
    </row>
    <row r="79" spans="1:6" x14ac:dyDescent="0.25">
      <c r="A79">
        <v>70</v>
      </c>
      <c r="B79" s="3">
        <v>84.6</v>
      </c>
      <c r="C79" s="3">
        <v>156.75</v>
      </c>
      <c r="D79" s="3">
        <v>12.9</v>
      </c>
      <c r="E79" s="14">
        <f t="shared" si="3"/>
        <v>14.555832818355675</v>
      </c>
      <c r="F79" s="14">
        <f t="shared" si="2"/>
        <v>-1.655832818355675</v>
      </c>
    </row>
    <row r="80" spans="1:6" x14ac:dyDescent="0.25">
      <c r="A80">
        <v>71</v>
      </c>
      <c r="B80" s="3">
        <v>91.5</v>
      </c>
      <c r="C80" s="3">
        <v>167.5</v>
      </c>
      <c r="D80" s="3">
        <v>24.3</v>
      </c>
      <c r="E80" s="14">
        <f t="shared" si="3"/>
        <v>19.805365041675788</v>
      </c>
      <c r="F80" s="14">
        <f t="shared" si="2"/>
        <v>4.4946349583242124</v>
      </c>
    </row>
    <row r="81" spans="1:6" x14ac:dyDescent="0.25">
      <c r="A81">
        <v>72</v>
      </c>
      <c r="B81" s="3">
        <v>82.8</v>
      </c>
      <c r="C81" s="3">
        <v>146.75</v>
      </c>
      <c r="D81" s="3">
        <v>8.8000000000000007</v>
      </c>
      <c r="E81" s="14">
        <f t="shared" si="3"/>
        <v>14.253606139086461</v>
      </c>
      <c r="F81" s="14">
        <f t="shared" si="2"/>
        <v>-5.4536061390864603</v>
      </c>
    </row>
    <row r="82" spans="1:6" x14ac:dyDescent="0.25">
      <c r="A82">
        <v>73</v>
      </c>
      <c r="B82" s="3">
        <v>82.9</v>
      </c>
      <c r="C82" s="3">
        <v>160.75</v>
      </c>
      <c r="D82" s="3">
        <v>8.5</v>
      </c>
      <c r="E82" s="14">
        <f t="shared" si="3"/>
        <v>12.276396143776203</v>
      </c>
      <c r="F82" s="14">
        <f t="shared" si="2"/>
        <v>-3.7763961437762035</v>
      </c>
    </row>
    <row r="83" spans="1:6" x14ac:dyDescent="0.25">
      <c r="A83">
        <v>74</v>
      </c>
      <c r="B83" s="3">
        <v>76</v>
      </c>
      <c r="C83" s="3">
        <v>125</v>
      </c>
      <c r="D83" s="3">
        <v>13.5</v>
      </c>
      <c r="E83" s="14">
        <f t="shared" si="3"/>
        <v>10.734715841412083</v>
      </c>
      <c r="F83" s="14">
        <f t="shared" si="2"/>
        <v>2.7652841585879173</v>
      </c>
    </row>
    <row r="84" spans="1:6" x14ac:dyDescent="0.25">
      <c r="A84">
        <v>75</v>
      </c>
      <c r="B84" s="3">
        <v>83.3</v>
      </c>
      <c r="C84" s="3">
        <v>143</v>
      </c>
      <c r="D84" s="3">
        <v>11.8</v>
      </c>
      <c r="E84" s="14">
        <f t="shared" si="3"/>
        <v>15.305719329355302</v>
      </c>
      <c r="F84" s="14">
        <f t="shared" si="2"/>
        <v>-3.5057193293553013</v>
      </c>
    </row>
    <row r="85" spans="1:6" x14ac:dyDescent="0.25">
      <c r="A85">
        <v>76</v>
      </c>
      <c r="B85" s="3">
        <v>81.8</v>
      </c>
      <c r="C85" s="3">
        <v>148.25</v>
      </c>
      <c r="D85" s="3">
        <v>18.5</v>
      </c>
      <c r="E85" s="14">
        <f t="shared" si="3"/>
        <v>13.039264219578207</v>
      </c>
      <c r="F85" s="14">
        <f t="shared" si="2"/>
        <v>5.4607357804217926</v>
      </c>
    </row>
    <row r="86" spans="1:6" x14ac:dyDescent="0.25">
      <c r="A86">
        <v>77</v>
      </c>
      <c r="B86" s="3">
        <v>78.8</v>
      </c>
      <c r="C86" s="3">
        <v>162.5</v>
      </c>
      <c r="D86" s="3">
        <v>8.8000000000000007</v>
      </c>
      <c r="E86" s="14">
        <f t="shared" si="3"/>
        <v>7.9501762118805992</v>
      </c>
      <c r="F86" s="14">
        <f t="shared" si="2"/>
        <v>0.84982378811940151</v>
      </c>
    </row>
    <row r="87" spans="1:6" x14ac:dyDescent="0.25">
      <c r="A87">
        <v>78</v>
      </c>
      <c r="B87" s="3">
        <v>95</v>
      </c>
      <c r="C87" s="3">
        <v>177.75</v>
      </c>
      <c r="D87" s="3">
        <v>22.2</v>
      </c>
      <c r="E87" s="14">
        <f t="shared" si="3"/>
        <v>21.756693568961968</v>
      </c>
      <c r="F87" s="14">
        <f t="shared" si="2"/>
        <v>0.44330643103803169</v>
      </c>
    </row>
    <row r="88" spans="1:6" x14ac:dyDescent="0.25">
      <c r="A88">
        <v>79</v>
      </c>
      <c r="B88" s="3">
        <v>95.4</v>
      </c>
      <c r="C88" s="3">
        <v>161.25</v>
      </c>
      <c r="D88" s="3">
        <v>21.5</v>
      </c>
      <c r="E88" s="14">
        <f t="shared" si="3"/>
        <v>24.600624158493279</v>
      </c>
      <c r="F88" s="14">
        <f t="shared" si="2"/>
        <v>-3.1006241584932788</v>
      </c>
    </row>
    <row r="89" spans="1:6" x14ac:dyDescent="0.25">
      <c r="A89">
        <v>80</v>
      </c>
      <c r="B89" s="3">
        <v>98.6</v>
      </c>
      <c r="C89" s="3">
        <v>171.25</v>
      </c>
      <c r="D89" s="3">
        <v>18.8</v>
      </c>
      <c r="E89" s="14">
        <f t="shared" si="3"/>
        <v>26.291469963713745</v>
      </c>
      <c r="F89" s="14">
        <f t="shared" si="2"/>
        <v>-7.4914699637137439</v>
      </c>
    </row>
    <row r="90" spans="1:6" x14ac:dyDescent="0.25">
      <c r="A90">
        <v>81</v>
      </c>
      <c r="B90" s="3">
        <v>95.8</v>
      </c>
      <c r="C90" s="3">
        <v>163.75</v>
      </c>
      <c r="D90" s="3">
        <v>31.4</v>
      </c>
      <c r="E90" s="14">
        <f t="shared" si="3"/>
        <v>24.626587288098037</v>
      </c>
      <c r="F90" s="14">
        <f t="shared" si="2"/>
        <v>6.7734127119019618</v>
      </c>
    </row>
    <row r="91" spans="1:6" x14ac:dyDescent="0.25">
      <c r="A91">
        <v>82</v>
      </c>
      <c r="B91" s="3">
        <v>89</v>
      </c>
      <c r="C91" s="3">
        <v>150.25</v>
      </c>
      <c r="D91" s="3">
        <v>26.8</v>
      </c>
      <c r="E91" s="14">
        <f t="shared" si="3"/>
        <v>19.884105856508182</v>
      </c>
      <c r="F91" s="14">
        <f t="shared" si="2"/>
        <v>6.9158941434918191</v>
      </c>
    </row>
    <row r="92" spans="1:6" x14ac:dyDescent="0.25">
      <c r="A92">
        <v>83</v>
      </c>
      <c r="B92" s="3">
        <v>97.8</v>
      </c>
      <c r="C92" s="3">
        <v>190.25</v>
      </c>
      <c r="D92" s="3">
        <v>18.399999999999999</v>
      </c>
      <c r="E92" s="14">
        <f t="shared" si="3"/>
        <v>22.680005860386473</v>
      </c>
      <c r="F92" s="14">
        <f t="shared" si="2"/>
        <v>-4.2800058603864741</v>
      </c>
    </row>
    <row r="93" spans="1:6" x14ac:dyDescent="0.25">
      <c r="A93">
        <v>84</v>
      </c>
      <c r="B93" s="3">
        <v>94.9</v>
      </c>
      <c r="C93" s="3">
        <v>170.75</v>
      </c>
      <c r="D93" s="3">
        <v>27</v>
      </c>
      <c r="E93" s="14">
        <f t="shared" si="3"/>
        <v>22.695705026404564</v>
      </c>
      <c r="F93" s="14">
        <f t="shared" si="2"/>
        <v>4.3042949735954359</v>
      </c>
    </row>
    <row r="94" spans="1:6" x14ac:dyDescent="0.25">
      <c r="A94">
        <v>85</v>
      </c>
      <c r="B94" s="3">
        <v>99.8</v>
      </c>
      <c r="C94" s="3">
        <v>168</v>
      </c>
      <c r="D94" s="3">
        <v>27</v>
      </c>
      <c r="E94" s="14">
        <f t="shared" si="3"/>
        <v>27.963735678539095</v>
      </c>
      <c r="F94" s="14">
        <f t="shared" si="2"/>
        <v>-0.96373567853909492</v>
      </c>
    </row>
    <row r="95" spans="1:6" x14ac:dyDescent="0.25">
      <c r="A95">
        <v>86</v>
      </c>
      <c r="B95" s="3">
        <v>89.7</v>
      </c>
      <c r="C95" s="3">
        <v>167</v>
      </c>
      <c r="D95" s="3">
        <v>26.6</v>
      </c>
      <c r="E95" s="14">
        <f t="shared" si="3"/>
        <v>18.094154632443299</v>
      </c>
      <c r="F95" s="14">
        <f t="shared" si="2"/>
        <v>8.5058453675567023</v>
      </c>
    </row>
    <row r="96" spans="1:6" x14ac:dyDescent="0.25">
      <c r="A96">
        <v>87</v>
      </c>
      <c r="B96" s="3">
        <v>88.1</v>
      </c>
      <c r="C96" s="3">
        <v>157.75</v>
      </c>
      <c r="D96" s="3">
        <v>14.9</v>
      </c>
      <c r="E96" s="14">
        <f t="shared" si="3"/>
        <v>17.879066556395571</v>
      </c>
      <c r="F96" s="14">
        <f t="shared" si="2"/>
        <v>-2.9790665563955709</v>
      </c>
    </row>
    <row r="97" spans="1:6" x14ac:dyDescent="0.25">
      <c r="A97">
        <v>88</v>
      </c>
      <c r="B97" s="3">
        <v>90.9</v>
      </c>
      <c r="C97" s="3">
        <v>160</v>
      </c>
      <c r="D97" s="3">
        <v>23.1</v>
      </c>
      <c r="E97" s="14">
        <f t="shared" si="3"/>
        <v>20.322598135412051</v>
      </c>
      <c r="F97" s="14">
        <f t="shared" si="2"/>
        <v>2.7774018645879508</v>
      </c>
    </row>
    <row r="98" spans="1:6" x14ac:dyDescent="0.25">
      <c r="A98">
        <v>89</v>
      </c>
      <c r="B98" s="3">
        <v>86</v>
      </c>
      <c r="C98" s="3">
        <v>176.75</v>
      </c>
      <c r="D98" s="3">
        <v>8.3000000000000007</v>
      </c>
      <c r="E98" s="14">
        <f t="shared" si="3"/>
        <v>12.978170407542134</v>
      </c>
      <c r="F98" s="14">
        <f t="shared" si="2"/>
        <v>-4.6781704075421331</v>
      </c>
    </row>
    <row r="99" spans="1:6" x14ac:dyDescent="0.25">
      <c r="A99">
        <v>90</v>
      </c>
      <c r="B99" s="3">
        <v>86.5</v>
      </c>
      <c r="C99" s="3">
        <v>176</v>
      </c>
      <c r="D99" s="3">
        <v>14.1</v>
      </c>
      <c r="E99" s="14">
        <f t="shared" si="3"/>
        <v>13.585341367296266</v>
      </c>
      <c r="F99" s="14">
        <f t="shared" si="2"/>
        <v>0.51465863270373369</v>
      </c>
    </row>
    <row r="100" spans="1:6" x14ac:dyDescent="0.25">
      <c r="A100">
        <v>91</v>
      </c>
      <c r="B100" s="3">
        <v>95.6</v>
      </c>
      <c r="C100" s="3">
        <v>177</v>
      </c>
      <c r="D100" s="3">
        <v>20.5</v>
      </c>
      <c r="E100" s="14">
        <f t="shared" si="3"/>
        <v>22.463051609141168</v>
      </c>
      <c r="F100" s="14">
        <f t="shared" si="2"/>
        <v>-1.9630516091411678</v>
      </c>
    </row>
    <row r="101" spans="1:6" x14ac:dyDescent="0.25">
      <c r="A101">
        <v>92</v>
      </c>
      <c r="B101" s="3">
        <v>93.2</v>
      </c>
      <c r="C101" s="3">
        <v>179.75</v>
      </c>
      <c r="D101" s="3">
        <v>18.2</v>
      </c>
      <c r="E101" s="14">
        <f t="shared" si="3"/>
        <v>19.674697967633879</v>
      </c>
      <c r="F101" s="14">
        <f t="shared" si="2"/>
        <v>-1.4746979676338796</v>
      </c>
    </row>
    <row r="102" spans="1:6" x14ac:dyDescent="0.25">
      <c r="A102">
        <v>93</v>
      </c>
      <c r="B102" s="3">
        <v>83.1</v>
      </c>
      <c r="C102" s="3">
        <v>165.25</v>
      </c>
      <c r="D102" s="3">
        <v>8.5</v>
      </c>
      <c r="E102" s="14">
        <f t="shared" si="3"/>
        <v>11.807356958854289</v>
      </c>
      <c r="F102" s="14">
        <f t="shared" si="2"/>
        <v>-3.3073569588542888</v>
      </c>
    </row>
    <row r="103" spans="1:6" x14ac:dyDescent="0.25">
      <c r="A103">
        <v>94</v>
      </c>
      <c r="B103" s="3">
        <v>97.5</v>
      </c>
      <c r="C103" s="3">
        <v>192.5</v>
      </c>
      <c r="D103" s="3">
        <v>24.9</v>
      </c>
      <c r="E103" s="14">
        <f t="shared" si="3"/>
        <v>22.04873794622516</v>
      </c>
      <c r="F103" s="14">
        <f t="shared" si="2"/>
        <v>2.851262053774839</v>
      </c>
    </row>
    <row r="104" spans="1:6" x14ac:dyDescent="0.25">
      <c r="A104">
        <v>95</v>
      </c>
      <c r="B104" s="3">
        <v>88.8</v>
      </c>
      <c r="C104" s="3">
        <v>184.25</v>
      </c>
      <c r="D104" s="3">
        <v>9</v>
      </c>
      <c r="E104" s="14">
        <f t="shared" si="3"/>
        <v>14.643053083157852</v>
      </c>
      <c r="F104" s="14">
        <f t="shared" si="2"/>
        <v>-5.6430530831578523</v>
      </c>
    </row>
    <row r="105" spans="1:6" x14ac:dyDescent="0.25">
      <c r="A105">
        <v>96</v>
      </c>
      <c r="B105" s="3">
        <v>99.2</v>
      </c>
      <c r="C105" s="3">
        <v>224.5</v>
      </c>
      <c r="D105" s="3">
        <v>17.399999999999999</v>
      </c>
      <c r="E105" s="14">
        <f t="shared" si="3"/>
        <v>18.988867854628019</v>
      </c>
      <c r="F105" s="14">
        <f t="shared" si="2"/>
        <v>-1.5888678546280204</v>
      </c>
    </row>
    <row r="106" spans="1:6" x14ac:dyDescent="0.25">
      <c r="A106">
        <v>97</v>
      </c>
      <c r="B106" s="3">
        <v>91.6</v>
      </c>
      <c r="C106" s="3">
        <v>188.75</v>
      </c>
      <c r="D106" s="3">
        <v>9.6</v>
      </c>
      <c r="E106" s="14">
        <f t="shared" si="3"/>
        <v>16.752877989288276</v>
      </c>
      <c r="F106" s="14">
        <f t="shared" si="2"/>
        <v>-7.1528779892882763</v>
      </c>
    </row>
    <row r="107" spans="1:6" x14ac:dyDescent="0.25">
      <c r="A107">
        <v>98</v>
      </c>
      <c r="B107" s="3">
        <v>86.7</v>
      </c>
      <c r="C107" s="3">
        <v>162.5</v>
      </c>
      <c r="D107" s="3">
        <v>11.3</v>
      </c>
      <c r="E107" s="14">
        <f t="shared" si="3"/>
        <v>15.785955565462682</v>
      </c>
      <c r="F107" s="14">
        <f t="shared" si="2"/>
        <v>-4.4859555654626817</v>
      </c>
    </row>
    <row r="108" spans="1:6" x14ac:dyDescent="0.25">
      <c r="A108">
        <v>99</v>
      </c>
      <c r="B108" s="3">
        <v>88.2</v>
      </c>
      <c r="C108" s="3">
        <v>156.5</v>
      </c>
      <c r="D108" s="3">
        <v>17.8</v>
      </c>
      <c r="E108" s="14">
        <f t="shared" si="3"/>
        <v>18.163646232868466</v>
      </c>
      <c r="F108" s="14">
        <f t="shared" si="2"/>
        <v>-0.36364623286846509</v>
      </c>
    </row>
    <row r="109" spans="1:6" x14ac:dyDescent="0.25">
      <c r="A109">
        <v>100</v>
      </c>
      <c r="B109" s="3">
        <v>94</v>
      </c>
      <c r="C109" s="3">
        <v>197</v>
      </c>
      <c r="D109" s="3">
        <v>22.2</v>
      </c>
      <c r="E109" s="14">
        <f t="shared" si="3"/>
        <v>17.909776785574945</v>
      </c>
      <c r="F109" s="14">
        <f t="shared" si="2"/>
        <v>4.2902232144250547</v>
      </c>
    </row>
    <row r="110" spans="1:6" x14ac:dyDescent="0.25">
      <c r="A110">
        <v>101</v>
      </c>
      <c r="B110" s="3">
        <v>95</v>
      </c>
      <c r="C110" s="3">
        <v>198.5</v>
      </c>
      <c r="D110" s="3">
        <v>21.2</v>
      </c>
      <c r="E110" s="14">
        <f t="shared" si="3"/>
        <v>18.679176474568493</v>
      </c>
      <c r="F110" s="14">
        <f t="shared" si="2"/>
        <v>2.5208235254315063</v>
      </c>
    </row>
    <row r="111" spans="1:6" x14ac:dyDescent="0.25">
      <c r="A111">
        <v>102</v>
      </c>
      <c r="B111" s="3">
        <v>92</v>
      </c>
      <c r="C111" s="3">
        <v>173.75</v>
      </c>
      <c r="D111" s="3">
        <v>20.399999999999999</v>
      </c>
      <c r="E111" s="14">
        <f t="shared" si="3"/>
        <v>19.374337463562231</v>
      </c>
      <c r="F111" s="14">
        <f t="shared" si="2"/>
        <v>1.0256625364377676</v>
      </c>
    </row>
    <row r="112" spans="1:6" x14ac:dyDescent="0.25">
      <c r="A112">
        <v>103</v>
      </c>
      <c r="B112" s="3">
        <v>89.2</v>
      </c>
      <c r="C112" s="3">
        <v>172.75</v>
      </c>
      <c r="D112" s="3">
        <v>20.100000000000001</v>
      </c>
      <c r="E112" s="14">
        <f t="shared" si="3"/>
        <v>16.745413288497968</v>
      </c>
      <c r="F112" s="14">
        <f t="shared" si="2"/>
        <v>3.3545867115020336</v>
      </c>
    </row>
    <row r="113" spans="1:6" x14ac:dyDescent="0.25">
      <c r="A113">
        <v>104</v>
      </c>
      <c r="B113" s="3">
        <v>95.5</v>
      </c>
      <c r="C113" s="3">
        <v>196.75</v>
      </c>
      <c r="D113" s="3">
        <v>22.3</v>
      </c>
      <c r="E113" s="14">
        <f t="shared" si="3"/>
        <v>19.434661511160854</v>
      </c>
      <c r="F113" s="14">
        <f t="shared" si="2"/>
        <v>2.8653384888391464</v>
      </c>
    </row>
    <row r="114" spans="1:6" x14ac:dyDescent="0.25">
      <c r="A114">
        <v>105</v>
      </c>
      <c r="B114" s="3">
        <v>98.6</v>
      </c>
      <c r="C114" s="3">
        <v>177</v>
      </c>
      <c r="D114" s="3">
        <v>25.4</v>
      </c>
      <c r="E114" s="14">
        <f t="shared" si="3"/>
        <v>25.438664021893864</v>
      </c>
      <c r="F114" s="14">
        <f t="shared" si="2"/>
        <v>-3.8664021893865197E-2</v>
      </c>
    </row>
    <row r="115" spans="1:6" x14ac:dyDescent="0.25">
      <c r="A115">
        <v>106</v>
      </c>
      <c r="B115" s="3">
        <v>87.3</v>
      </c>
      <c r="C115" s="3">
        <v>165.5</v>
      </c>
      <c r="D115" s="3">
        <v>18</v>
      </c>
      <c r="E115" s="14">
        <f t="shared" si="3"/>
        <v>15.936135817498499</v>
      </c>
      <c r="F115" s="14">
        <f t="shared" si="2"/>
        <v>2.0638641825015007</v>
      </c>
    </row>
    <row r="116" spans="1:6" x14ac:dyDescent="0.25">
      <c r="A116">
        <v>107</v>
      </c>
      <c r="B116" s="3">
        <v>102.8</v>
      </c>
      <c r="C116" s="3">
        <v>200.25</v>
      </c>
      <c r="D116" s="3">
        <v>19.3</v>
      </c>
      <c r="E116" s="14">
        <f t="shared" si="3"/>
        <v>26.156219113258548</v>
      </c>
      <c r="F116" s="14">
        <f t="shared" si="2"/>
        <v>-6.8562191132585468</v>
      </c>
    </row>
    <row r="117" spans="1:6" x14ac:dyDescent="0.25">
      <c r="A117">
        <v>108</v>
      </c>
      <c r="B117" s="3">
        <v>101.6</v>
      </c>
      <c r="C117" s="3">
        <v>203.25</v>
      </c>
      <c r="D117" s="3">
        <v>18.3</v>
      </c>
      <c r="E117" s="14">
        <f t="shared" si="3"/>
        <v>24.521031917642755</v>
      </c>
      <c r="F117" s="14">
        <f t="shared" si="2"/>
        <v>-6.2210319176427546</v>
      </c>
    </row>
    <row r="118" spans="1:6" x14ac:dyDescent="0.25">
      <c r="A118">
        <v>109</v>
      </c>
      <c r="B118" s="3">
        <v>88.7</v>
      </c>
      <c r="C118" s="3">
        <v>194</v>
      </c>
      <c r="D118" s="3">
        <v>17.3</v>
      </c>
      <c r="E118" s="14">
        <f t="shared" si="3"/>
        <v>13.097803753559919</v>
      </c>
      <c r="F118" s="14">
        <f t="shared" si="2"/>
        <v>4.2021962464400815</v>
      </c>
    </row>
    <row r="119" spans="1:6" x14ac:dyDescent="0.25">
      <c r="A119">
        <v>110</v>
      </c>
      <c r="B119" s="3">
        <v>92.3</v>
      </c>
      <c r="C119" s="3">
        <v>168.5</v>
      </c>
      <c r="D119" s="3">
        <v>21.4</v>
      </c>
      <c r="E119" s="14">
        <f t="shared" si="3"/>
        <v>20.450547608238264</v>
      </c>
      <c r="F119" s="14">
        <f t="shared" si="2"/>
        <v>0.94945239176173502</v>
      </c>
    </row>
    <row r="120" spans="1:6" x14ac:dyDescent="0.25">
      <c r="A120">
        <v>111</v>
      </c>
      <c r="B120" s="3">
        <v>90.6</v>
      </c>
      <c r="C120" s="3">
        <v>170.75</v>
      </c>
      <c r="D120" s="3">
        <v>19.7</v>
      </c>
      <c r="E120" s="14">
        <f t="shared" si="3"/>
        <v>18.430660568125699</v>
      </c>
      <c r="F120" s="14">
        <f t="shared" si="2"/>
        <v>1.2693394318743003</v>
      </c>
    </row>
    <row r="121" spans="1:6" x14ac:dyDescent="0.25">
      <c r="A121">
        <v>112</v>
      </c>
      <c r="B121" s="3">
        <v>105</v>
      </c>
      <c r="C121" s="3">
        <v>183.25</v>
      </c>
      <c r="D121" s="3">
        <v>28</v>
      </c>
      <c r="E121" s="14">
        <f t="shared" si="3"/>
        <v>30.859674188860602</v>
      </c>
      <c r="F121" s="14">
        <f t="shared" si="2"/>
        <v>-2.8596741888606019</v>
      </c>
    </row>
    <row r="122" spans="1:6" x14ac:dyDescent="0.25">
      <c r="A122">
        <v>113</v>
      </c>
      <c r="B122" s="3">
        <v>95</v>
      </c>
      <c r="C122" s="3">
        <v>178.25</v>
      </c>
      <c r="D122" s="3">
        <v>22.1</v>
      </c>
      <c r="E122" s="14">
        <f t="shared" si="3"/>
        <v>21.682536530542848</v>
      </c>
      <c r="F122" s="14">
        <f t="shared" si="2"/>
        <v>0.41746346945715374</v>
      </c>
    </row>
    <row r="123" spans="1:6" x14ac:dyDescent="0.25">
      <c r="A123">
        <v>114</v>
      </c>
      <c r="B123" s="3">
        <v>89.6</v>
      </c>
      <c r="C123" s="3">
        <v>163</v>
      </c>
      <c r="D123" s="3">
        <v>21.3</v>
      </c>
      <c r="E123" s="14">
        <f t="shared" si="3"/>
        <v>18.588223859371162</v>
      </c>
      <c r="F123" s="14">
        <f t="shared" si="2"/>
        <v>2.7117761406288388</v>
      </c>
    </row>
    <row r="124" spans="1:6" x14ac:dyDescent="0.25">
      <c r="A124">
        <v>115</v>
      </c>
      <c r="B124" s="3">
        <v>92.4</v>
      </c>
      <c r="C124" s="3">
        <v>175.25</v>
      </c>
      <c r="D124" s="3">
        <v>26.7</v>
      </c>
      <c r="E124" s="14">
        <f t="shared" si="3"/>
        <v>19.548614670005243</v>
      </c>
      <c r="F124" s="14">
        <f t="shared" si="2"/>
        <v>7.1513853299947563</v>
      </c>
    </row>
    <row r="125" spans="1:6" x14ac:dyDescent="0.25">
      <c r="A125">
        <v>116</v>
      </c>
      <c r="B125" s="3">
        <v>86.6</v>
      </c>
      <c r="C125" s="3">
        <v>158</v>
      </c>
      <c r="D125" s="3">
        <v>16.7</v>
      </c>
      <c r="E125" s="14">
        <f t="shared" si="3"/>
        <v>16.354181830809662</v>
      </c>
      <c r="F125" s="14">
        <f t="shared" si="2"/>
        <v>0.3458181691903377</v>
      </c>
    </row>
    <row r="126" spans="1:6" x14ac:dyDescent="0.25">
      <c r="A126">
        <v>117</v>
      </c>
      <c r="B126" s="3">
        <v>90</v>
      </c>
      <c r="C126" s="3">
        <v>177.25</v>
      </c>
      <c r="D126" s="3">
        <v>20.100000000000001</v>
      </c>
      <c r="E126" s="14">
        <f t="shared" si="3"/>
        <v>16.871496586126604</v>
      </c>
      <c r="F126" s="14">
        <f t="shared" si="2"/>
        <v>3.2285034138733977</v>
      </c>
    </row>
    <row r="127" spans="1:6" x14ac:dyDescent="0.25">
      <c r="A127">
        <v>118</v>
      </c>
      <c r="B127" s="3">
        <v>90</v>
      </c>
      <c r="C127" s="3">
        <v>179</v>
      </c>
      <c r="D127" s="3">
        <v>13.9</v>
      </c>
      <c r="E127" s="14">
        <f t="shared" si="3"/>
        <v>16.611946951659682</v>
      </c>
      <c r="F127" s="14">
        <f t="shared" si="2"/>
        <v>-2.7119469516596819</v>
      </c>
    </row>
    <row r="128" spans="1:6" x14ac:dyDescent="0.25">
      <c r="A128">
        <v>119</v>
      </c>
      <c r="B128" s="3">
        <v>92.4</v>
      </c>
      <c r="C128" s="3">
        <v>191</v>
      </c>
      <c r="D128" s="3">
        <v>25.8</v>
      </c>
      <c r="E128" s="14">
        <f t="shared" si="3"/>
        <v>17.212667959802967</v>
      </c>
      <c r="F128" s="14">
        <f t="shared" si="2"/>
        <v>8.5873320401970332</v>
      </c>
    </row>
    <row r="129" spans="1:6" x14ac:dyDescent="0.25">
      <c r="A129">
        <v>120</v>
      </c>
      <c r="B129" s="3">
        <v>87.5</v>
      </c>
      <c r="C129" s="3">
        <v>187.5</v>
      </c>
      <c r="D129" s="3">
        <v>18.100000000000001</v>
      </c>
      <c r="E129" s="14">
        <f t="shared" si="3"/>
        <v>12.871600287907405</v>
      </c>
      <c r="F129" s="14">
        <f t="shared" si="2"/>
        <v>5.228399712092596</v>
      </c>
    </row>
    <row r="130" spans="1:6" x14ac:dyDescent="0.25">
      <c r="A130">
        <v>121</v>
      </c>
      <c r="B130" s="3">
        <v>99.2</v>
      </c>
      <c r="C130" s="3">
        <v>206.5</v>
      </c>
      <c r="D130" s="3">
        <v>27.9</v>
      </c>
      <c r="E130" s="14">
        <f t="shared" si="3"/>
        <v>21.658521237716332</v>
      </c>
      <c r="F130" s="14">
        <f t="shared" si="2"/>
        <v>6.2414787622836663</v>
      </c>
    </row>
    <row r="131" spans="1:6" x14ac:dyDescent="0.25">
      <c r="A131">
        <v>122</v>
      </c>
      <c r="B131" s="3">
        <v>98.1</v>
      </c>
      <c r="C131" s="3">
        <v>185.25</v>
      </c>
      <c r="D131" s="3">
        <v>25.3</v>
      </c>
      <c r="E131" s="14">
        <f t="shared" si="3"/>
        <v>23.719137485852933</v>
      </c>
      <c r="F131" s="14">
        <f t="shared" si="2"/>
        <v>1.5808625141470678</v>
      </c>
    </row>
    <row r="132" spans="1:6" x14ac:dyDescent="0.25">
      <c r="A132">
        <v>123</v>
      </c>
      <c r="B132" s="3">
        <v>83.3</v>
      </c>
      <c r="C132" s="3">
        <v>160.25</v>
      </c>
      <c r="D132" s="3">
        <v>14.7</v>
      </c>
      <c r="E132" s="14">
        <f t="shared" si="3"/>
        <v>12.747301503895667</v>
      </c>
      <c r="F132" s="14">
        <f t="shared" si="2"/>
        <v>1.9526984961043325</v>
      </c>
    </row>
    <row r="133" spans="1:6" x14ac:dyDescent="0.25">
      <c r="A133">
        <v>124</v>
      </c>
      <c r="B133" s="3">
        <v>86.1</v>
      </c>
      <c r="C133" s="3">
        <v>151.5</v>
      </c>
      <c r="D133" s="3">
        <v>16</v>
      </c>
      <c r="E133" s="14">
        <f t="shared" si="3"/>
        <v>16.822287928132781</v>
      </c>
      <c r="F133" s="14">
        <f t="shared" si="2"/>
        <v>-0.82228792813278062</v>
      </c>
    </row>
    <row r="134" spans="1:6" x14ac:dyDescent="0.25">
      <c r="A134">
        <v>125</v>
      </c>
      <c r="B134" s="3">
        <v>84.1</v>
      </c>
      <c r="C134" s="3">
        <v>161</v>
      </c>
      <c r="D134" s="3">
        <v>13.8</v>
      </c>
      <c r="E134" s="14">
        <f t="shared" si="3"/>
        <v>13.429562589667704</v>
      </c>
      <c r="F134" s="14">
        <f t="shared" si="2"/>
        <v>0.37043741033229693</v>
      </c>
    </row>
    <row r="135" spans="1:6" x14ac:dyDescent="0.25">
      <c r="A135">
        <v>126</v>
      </c>
      <c r="B135" s="3">
        <v>89.9</v>
      </c>
      <c r="C135" s="3">
        <v>167</v>
      </c>
      <c r="D135" s="3">
        <v>17.5</v>
      </c>
      <c r="E135" s="14">
        <f t="shared" si="3"/>
        <v>18.292528793293478</v>
      </c>
      <c r="F135" s="14">
        <f t="shared" si="2"/>
        <v>-0.79252879329347792</v>
      </c>
    </row>
    <row r="136" spans="1:6" x14ac:dyDescent="0.25">
      <c r="A136">
        <v>127</v>
      </c>
      <c r="B136" s="3">
        <v>92.1</v>
      </c>
      <c r="C136" s="3">
        <v>177.5</v>
      </c>
      <c r="D136" s="3">
        <v>27.2</v>
      </c>
      <c r="E136" s="14">
        <f t="shared" si="3"/>
        <v>18.917346755843912</v>
      </c>
      <c r="F136" s="14">
        <f t="shared" si="2"/>
        <v>8.2826532441560872</v>
      </c>
    </row>
    <row r="137" spans="1:6" x14ac:dyDescent="0.25">
      <c r="A137">
        <v>128</v>
      </c>
      <c r="B137" s="3">
        <v>78</v>
      </c>
      <c r="C137" s="3">
        <v>152.25</v>
      </c>
      <c r="D137" s="3">
        <v>17.399999999999999</v>
      </c>
      <c r="E137" s="14">
        <f t="shared" si="3"/>
        <v>8.6768988560718405</v>
      </c>
      <c r="F137" s="14">
        <f t="shared" si="2"/>
        <v>8.7231011439281581</v>
      </c>
    </row>
    <row r="138" spans="1:6" x14ac:dyDescent="0.25">
      <c r="A138">
        <v>129</v>
      </c>
      <c r="B138" s="3">
        <v>93.5</v>
      </c>
      <c r="C138" s="3">
        <v>192.25</v>
      </c>
      <c r="D138" s="3">
        <v>20.8</v>
      </c>
      <c r="E138" s="14">
        <f t="shared" si="3"/>
        <v>18.118333248431146</v>
      </c>
      <c r="F138" s="14">
        <f t="shared" ref="F138:F201" si="4">(D138-E138)</f>
        <v>2.681666751568855</v>
      </c>
    </row>
    <row r="139" spans="1:6" x14ac:dyDescent="0.25">
      <c r="A139">
        <v>130</v>
      </c>
      <c r="B139" s="3">
        <v>87</v>
      </c>
      <c r="C139" s="3">
        <v>165.25</v>
      </c>
      <c r="D139" s="3">
        <v>14.9</v>
      </c>
      <c r="E139" s="14">
        <f t="shared" ref="E139:E202" si="5">$R$6+$Q$6*B139+$P$6*C139</f>
        <v>15.675653095432796</v>
      </c>
      <c r="F139" s="14">
        <f t="shared" si="4"/>
        <v>-0.77565309543279604</v>
      </c>
    </row>
    <row r="140" spans="1:6" x14ac:dyDescent="0.25">
      <c r="A140">
        <v>131</v>
      </c>
      <c r="B140" s="3">
        <v>90.1</v>
      </c>
      <c r="C140" s="3">
        <v>171.75</v>
      </c>
      <c r="D140" s="3">
        <v>18.100000000000001</v>
      </c>
      <c r="E140" s="14">
        <f t="shared" si="5"/>
        <v>17.786411089162005</v>
      </c>
      <c r="F140" s="14">
        <f t="shared" si="4"/>
        <v>0.31358891083799634</v>
      </c>
    </row>
    <row r="141" spans="1:6" x14ac:dyDescent="0.25">
      <c r="A141">
        <v>132</v>
      </c>
      <c r="B141" s="3">
        <v>90.3</v>
      </c>
      <c r="C141" s="3">
        <v>171.25</v>
      </c>
      <c r="D141" s="3">
        <v>22.7</v>
      </c>
      <c r="E141" s="14">
        <f t="shared" si="5"/>
        <v>18.058942288431304</v>
      </c>
      <c r="F141" s="14">
        <f t="shared" si="4"/>
        <v>4.6410577115686955</v>
      </c>
    </row>
    <row r="142" spans="1:6" x14ac:dyDescent="0.25">
      <c r="A142">
        <v>133</v>
      </c>
      <c r="B142" s="3">
        <v>99.8</v>
      </c>
      <c r="C142" s="3">
        <v>197</v>
      </c>
      <c r="D142" s="3">
        <v>23.6</v>
      </c>
      <c r="E142" s="14">
        <f t="shared" si="5"/>
        <v>23.662627450230143</v>
      </c>
      <c r="F142" s="14">
        <f t="shared" si="4"/>
        <v>-6.2627450230142045E-2</v>
      </c>
    </row>
    <row r="143" spans="1:6" x14ac:dyDescent="0.25">
      <c r="A143">
        <v>134</v>
      </c>
      <c r="B143" s="3">
        <v>89.4</v>
      </c>
      <c r="C143" s="3">
        <v>157</v>
      </c>
      <c r="D143" s="3">
        <v>26.1</v>
      </c>
      <c r="E143" s="14">
        <f t="shared" si="5"/>
        <v>19.279734159550419</v>
      </c>
      <c r="F143" s="14">
        <f t="shared" si="4"/>
        <v>6.8202658404495828</v>
      </c>
    </row>
    <row r="144" spans="1:6" x14ac:dyDescent="0.25">
      <c r="A144">
        <v>135</v>
      </c>
      <c r="B144" s="3">
        <v>87.2</v>
      </c>
      <c r="C144" s="3">
        <v>168.25</v>
      </c>
      <c r="D144" s="3">
        <v>24.4</v>
      </c>
      <c r="E144" s="14">
        <f t="shared" si="5"/>
        <v>15.429085025768256</v>
      </c>
      <c r="F144" s="14">
        <f t="shared" si="4"/>
        <v>8.9709149742317429</v>
      </c>
    </row>
    <row r="145" spans="1:6" x14ac:dyDescent="0.25">
      <c r="A145">
        <v>136</v>
      </c>
      <c r="B145" s="3">
        <v>101.1</v>
      </c>
      <c r="C145" s="3">
        <v>186</v>
      </c>
      <c r="D145" s="3">
        <v>27.1</v>
      </c>
      <c r="E145" s="14">
        <f t="shared" si="5"/>
        <v>26.583514340976951</v>
      </c>
      <c r="F145" s="14">
        <f t="shared" si="4"/>
        <v>0.51648565902305066</v>
      </c>
    </row>
    <row r="146" spans="1:6" x14ac:dyDescent="0.25">
      <c r="A146">
        <v>137</v>
      </c>
      <c r="B146" s="3">
        <v>86.1</v>
      </c>
      <c r="C146" s="3">
        <v>166.75</v>
      </c>
      <c r="D146" s="3">
        <v>21.8</v>
      </c>
      <c r="E146" s="14">
        <f t="shared" si="5"/>
        <v>14.560498256349625</v>
      </c>
      <c r="F146" s="14">
        <f t="shared" si="4"/>
        <v>7.2395017436503757</v>
      </c>
    </row>
    <row r="147" spans="1:6" x14ac:dyDescent="0.25">
      <c r="A147">
        <v>138</v>
      </c>
      <c r="B147" s="3">
        <v>98.6</v>
      </c>
      <c r="C147" s="3">
        <v>187.75</v>
      </c>
      <c r="D147" s="3">
        <v>29.4</v>
      </c>
      <c r="E147" s="14">
        <f t="shared" si="5"/>
        <v>23.844287695882787</v>
      </c>
      <c r="F147" s="14">
        <f t="shared" si="4"/>
        <v>5.5557123041172112</v>
      </c>
    </row>
    <row r="148" spans="1:6" x14ac:dyDescent="0.25">
      <c r="A148">
        <v>139</v>
      </c>
      <c r="B148" s="3">
        <v>88.5</v>
      </c>
      <c r="C148" s="3">
        <v>168.25</v>
      </c>
      <c r="D148" s="3">
        <v>22.3</v>
      </c>
      <c r="E148" s="14">
        <f t="shared" si="5"/>
        <v>16.718517071294411</v>
      </c>
      <c r="F148" s="14">
        <f t="shared" si="4"/>
        <v>5.58148292870559</v>
      </c>
    </row>
    <row r="149" spans="1:6" x14ac:dyDescent="0.25">
      <c r="A149">
        <v>140</v>
      </c>
      <c r="B149" s="3">
        <v>106.6</v>
      </c>
      <c r="C149" s="3">
        <v>212.75</v>
      </c>
      <c r="D149" s="3">
        <v>20.399999999999999</v>
      </c>
      <c r="E149" s="14">
        <f t="shared" si="5"/>
        <v>28.071402208933961</v>
      </c>
      <c r="F149" s="14">
        <f t="shared" si="4"/>
        <v>-7.6714022089339622</v>
      </c>
    </row>
    <row r="150" spans="1:6" x14ac:dyDescent="0.25">
      <c r="A150">
        <v>141</v>
      </c>
      <c r="B150" s="3">
        <v>93.1</v>
      </c>
      <c r="C150" s="3">
        <v>176.75</v>
      </c>
      <c r="D150" s="3">
        <v>24.9</v>
      </c>
      <c r="E150" s="14">
        <f t="shared" si="5"/>
        <v>20.020453117723488</v>
      </c>
      <c r="F150" s="14">
        <f t="shared" si="4"/>
        <v>4.8795468822765109</v>
      </c>
    </row>
    <row r="151" spans="1:6" x14ac:dyDescent="0.25">
      <c r="A151">
        <v>142</v>
      </c>
      <c r="B151" s="3">
        <v>93</v>
      </c>
      <c r="C151" s="3">
        <v>173.25</v>
      </c>
      <c r="D151" s="3">
        <v>18.3</v>
      </c>
      <c r="E151" s="14">
        <f t="shared" si="5"/>
        <v>20.440365306232245</v>
      </c>
      <c r="F151" s="14">
        <f t="shared" si="4"/>
        <v>-2.1403653062322441</v>
      </c>
    </row>
    <row r="152" spans="1:6" x14ac:dyDescent="0.25">
      <c r="A152">
        <v>143</v>
      </c>
      <c r="B152" s="3">
        <v>91</v>
      </c>
      <c r="C152" s="3">
        <v>167</v>
      </c>
      <c r="D152" s="3">
        <v>23.3</v>
      </c>
      <c r="E152" s="14">
        <f t="shared" si="5"/>
        <v>19.383586677969454</v>
      </c>
      <c r="F152" s="14">
        <f t="shared" si="4"/>
        <v>3.9164133220305466</v>
      </c>
    </row>
    <row r="153" spans="1:6" x14ac:dyDescent="0.25">
      <c r="A153">
        <v>144</v>
      </c>
      <c r="B153" s="3">
        <v>77.099999999999994</v>
      </c>
      <c r="C153" s="3">
        <v>159.75</v>
      </c>
      <c r="D153" s="3">
        <v>9.4</v>
      </c>
      <c r="E153" s="14">
        <f t="shared" si="5"/>
        <v>6.6718595559592302</v>
      </c>
      <c r="F153" s="14">
        <f t="shared" si="4"/>
        <v>2.7281404440407702</v>
      </c>
    </row>
    <row r="154" spans="1:6" x14ac:dyDescent="0.25">
      <c r="A154">
        <v>145</v>
      </c>
      <c r="B154" s="3">
        <v>85.3</v>
      </c>
      <c r="C154" s="3">
        <v>188.15</v>
      </c>
      <c r="D154" s="3">
        <v>10.3</v>
      </c>
      <c r="E154" s="14">
        <f t="shared" si="5"/>
        <v>10.593080368610583</v>
      </c>
      <c r="F154" s="14">
        <f t="shared" si="4"/>
        <v>-0.29308036861058184</v>
      </c>
    </row>
    <row r="155" spans="1:6" x14ac:dyDescent="0.25">
      <c r="A155">
        <v>146</v>
      </c>
      <c r="B155" s="3">
        <v>81.900000000000006</v>
      </c>
      <c r="C155" s="3">
        <v>156</v>
      </c>
      <c r="D155" s="3">
        <v>14.2</v>
      </c>
      <c r="E155" s="14">
        <f t="shared" si="5"/>
        <v>11.989017204506947</v>
      </c>
      <c r="F155" s="14">
        <f t="shared" si="4"/>
        <v>2.2109827954930523</v>
      </c>
    </row>
    <row r="156" spans="1:6" x14ac:dyDescent="0.25">
      <c r="A156">
        <v>147</v>
      </c>
      <c r="B156" s="3">
        <v>99.1</v>
      </c>
      <c r="C156" s="3">
        <v>208.5</v>
      </c>
      <c r="D156" s="3">
        <v>19.2</v>
      </c>
      <c r="E156" s="14">
        <f t="shared" si="5"/>
        <v>21.262706003614756</v>
      </c>
      <c r="F156" s="14">
        <f t="shared" si="4"/>
        <v>-2.0627060036147569</v>
      </c>
    </row>
    <row r="157" spans="1:6" x14ac:dyDescent="0.25">
      <c r="A157">
        <v>148</v>
      </c>
      <c r="B157" s="3">
        <v>100.5</v>
      </c>
      <c r="C157" s="3">
        <v>206.5</v>
      </c>
      <c r="D157" s="3">
        <v>29.6</v>
      </c>
      <c r="E157" s="14">
        <f t="shared" si="5"/>
        <v>22.947953283242501</v>
      </c>
      <c r="F157" s="14">
        <f t="shared" si="4"/>
        <v>6.6520467167574999</v>
      </c>
    </row>
    <row r="158" spans="1:6" x14ac:dyDescent="0.25">
      <c r="A158">
        <v>149</v>
      </c>
      <c r="B158" s="3">
        <v>76.5</v>
      </c>
      <c r="C158" s="3">
        <v>143.75</v>
      </c>
      <c r="D158" s="3">
        <v>5.3</v>
      </c>
      <c r="E158" s="14">
        <f t="shared" si="5"/>
        <v>8.4497623028205417</v>
      </c>
      <c r="F158" s="14">
        <f t="shared" si="4"/>
        <v>-3.1497623028205419</v>
      </c>
    </row>
    <row r="159" spans="1:6" x14ac:dyDescent="0.25">
      <c r="A159">
        <v>150</v>
      </c>
      <c r="B159" s="3">
        <v>106.8</v>
      </c>
      <c r="C159" s="3">
        <v>223</v>
      </c>
      <c r="D159" s="3">
        <v>25.2</v>
      </c>
      <c r="E159" s="14">
        <f t="shared" si="5"/>
        <v>26.749557082192183</v>
      </c>
      <c r="F159" s="14">
        <f t="shared" si="4"/>
        <v>-1.5495570821921838</v>
      </c>
    </row>
    <row r="160" spans="1:6" x14ac:dyDescent="0.25">
      <c r="A160">
        <v>151</v>
      </c>
      <c r="B160" s="3">
        <v>77.599999999999994</v>
      </c>
      <c r="C160" s="3">
        <v>152.25</v>
      </c>
      <c r="D160" s="3">
        <v>9.4</v>
      </c>
      <c r="E160" s="14">
        <f t="shared" si="5"/>
        <v>8.280150534371483</v>
      </c>
      <c r="F160" s="14">
        <f t="shared" si="4"/>
        <v>1.1198494656285174</v>
      </c>
    </row>
    <row r="161" spans="1:6" x14ac:dyDescent="0.25">
      <c r="A161">
        <v>152</v>
      </c>
      <c r="B161" s="3">
        <v>102.9</v>
      </c>
      <c r="C161" s="3">
        <v>241.75</v>
      </c>
      <c r="D161" s="3">
        <v>19.600000000000001</v>
      </c>
      <c r="E161" s="14">
        <f t="shared" si="5"/>
        <v>20.100372004896712</v>
      </c>
      <c r="F161" s="14">
        <f t="shared" si="4"/>
        <v>-0.50037200489671108</v>
      </c>
    </row>
    <row r="162" spans="1:6" x14ac:dyDescent="0.25">
      <c r="A162">
        <v>153</v>
      </c>
      <c r="B162" s="3">
        <v>72.8</v>
      </c>
      <c r="C162" s="3">
        <v>146</v>
      </c>
      <c r="D162" s="3">
        <v>10.1</v>
      </c>
      <c r="E162" s="14">
        <f t="shared" si="5"/>
        <v>4.4461336542061751</v>
      </c>
      <c r="F162" s="14">
        <f t="shared" si="4"/>
        <v>5.6538663457938245</v>
      </c>
    </row>
    <row r="163" spans="1:6" x14ac:dyDescent="0.25">
      <c r="A163">
        <v>154</v>
      </c>
      <c r="B163" s="3">
        <v>88.2</v>
      </c>
      <c r="C163" s="3">
        <v>156.75</v>
      </c>
      <c r="D163" s="3">
        <v>16.5</v>
      </c>
      <c r="E163" s="14">
        <f t="shared" si="5"/>
        <v>18.126567713658908</v>
      </c>
      <c r="F163" s="14">
        <f t="shared" si="4"/>
        <v>-1.6265677136589076</v>
      </c>
    </row>
    <row r="164" spans="1:6" x14ac:dyDescent="0.25">
      <c r="A164">
        <v>155</v>
      </c>
      <c r="B164" s="3">
        <v>100.1</v>
      </c>
      <c r="C164" s="3">
        <v>200.25</v>
      </c>
      <c r="D164" s="3">
        <v>21</v>
      </c>
      <c r="E164" s="14">
        <f t="shared" si="5"/>
        <v>23.478167941781127</v>
      </c>
      <c r="F164" s="14">
        <f t="shared" si="4"/>
        <v>-2.4781679417811269</v>
      </c>
    </row>
    <row r="165" spans="1:6" x14ac:dyDescent="0.25">
      <c r="A165">
        <v>156</v>
      </c>
      <c r="B165" s="3">
        <v>83.5</v>
      </c>
      <c r="C165" s="3">
        <v>171.5</v>
      </c>
      <c r="D165" s="3">
        <v>17.3</v>
      </c>
      <c r="E165" s="14">
        <f t="shared" si="5"/>
        <v>11.277142300315663</v>
      </c>
      <c r="F165" s="14">
        <f t="shared" si="4"/>
        <v>6.0228576996843373</v>
      </c>
    </row>
    <row r="166" spans="1:6" x14ac:dyDescent="0.25">
      <c r="A166">
        <v>157</v>
      </c>
      <c r="B166" s="3">
        <v>105</v>
      </c>
      <c r="C166" s="3">
        <v>205.75</v>
      </c>
      <c r="D166" s="3">
        <v>31.2</v>
      </c>
      <c r="E166" s="14">
        <f t="shared" si="5"/>
        <v>27.522607460000209</v>
      </c>
      <c r="F166" s="14">
        <f t="shared" si="4"/>
        <v>3.67739253999979</v>
      </c>
    </row>
    <row r="167" spans="1:6" x14ac:dyDescent="0.25">
      <c r="A167">
        <v>158</v>
      </c>
      <c r="B167" s="3">
        <v>90.8</v>
      </c>
      <c r="C167" s="3">
        <v>182.5</v>
      </c>
      <c r="D167" s="3">
        <v>10</v>
      </c>
      <c r="E167" s="14">
        <f t="shared" si="5"/>
        <v>16.886344326126562</v>
      </c>
      <c r="F167" s="14">
        <f t="shared" si="4"/>
        <v>-6.8863443261265616</v>
      </c>
    </row>
    <row r="168" spans="1:6" x14ac:dyDescent="0.25">
      <c r="A168">
        <v>159</v>
      </c>
      <c r="B168" s="3">
        <v>76.599999999999994</v>
      </c>
      <c r="C168" s="3">
        <v>136.5</v>
      </c>
      <c r="D168" s="3">
        <v>12.5</v>
      </c>
      <c r="E168" s="14">
        <f t="shared" si="5"/>
        <v>9.624226440322861</v>
      </c>
      <c r="F168" s="14">
        <f t="shared" si="4"/>
        <v>2.875773559677139</v>
      </c>
    </row>
    <row r="169" spans="1:6" x14ac:dyDescent="0.25">
      <c r="A169">
        <v>160</v>
      </c>
      <c r="B169" s="3">
        <v>92.4</v>
      </c>
      <c r="C169" s="3">
        <v>177.25</v>
      </c>
      <c r="D169" s="3">
        <v>22.5</v>
      </c>
      <c r="E169" s="14">
        <f t="shared" si="5"/>
        <v>19.251986516328763</v>
      </c>
      <c r="F169" s="14">
        <f t="shared" si="4"/>
        <v>3.2480134836712367</v>
      </c>
    </row>
    <row r="170" spans="1:6" x14ac:dyDescent="0.25">
      <c r="A170">
        <v>161</v>
      </c>
      <c r="B170" s="3">
        <v>81.2</v>
      </c>
      <c r="C170" s="3">
        <v>151.25</v>
      </c>
      <c r="D170" s="3">
        <v>9.4</v>
      </c>
      <c r="E170" s="14">
        <f t="shared" si="5"/>
        <v>11.999199506512955</v>
      </c>
      <c r="F170" s="14">
        <f t="shared" si="4"/>
        <v>-2.5991995065129547</v>
      </c>
    </row>
    <row r="171" spans="1:6" x14ac:dyDescent="0.25">
      <c r="A171">
        <v>162</v>
      </c>
      <c r="B171" s="3">
        <v>95.6</v>
      </c>
      <c r="C171" s="3">
        <v>196</v>
      </c>
      <c r="D171" s="3">
        <v>14.6</v>
      </c>
      <c r="E171" s="14">
        <f t="shared" si="5"/>
        <v>19.645084149214615</v>
      </c>
      <c r="F171" s="14">
        <f t="shared" si="4"/>
        <v>-5.045084149214615</v>
      </c>
    </row>
    <row r="172" spans="1:6" x14ac:dyDescent="0.25">
      <c r="A172">
        <v>163</v>
      </c>
      <c r="B172" s="3">
        <v>92.1</v>
      </c>
      <c r="C172" s="3">
        <v>184.25</v>
      </c>
      <c r="D172" s="3">
        <v>13</v>
      </c>
      <c r="E172" s="14">
        <f t="shared" si="5"/>
        <v>17.916226737185795</v>
      </c>
      <c r="F172" s="14">
        <f t="shared" si="4"/>
        <v>-4.9162267371857951</v>
      </c>
    </row>
    <row r="173" spans="1:6" x14ac:dyDescent="0.25">
      <c r="A173">
        <v>164</v>
      </c>
      <c r="B173" s="3">
        <v>83.4</v>
      </c>
      <c r="C173" s="3">
        <v>140</v>
      </c>
      <c r="D173" s="3">
        <v>15.1</v>
      </c>
      <c r="E173" s="14">
        <f t="shared" si="5"/>
        <v>15.849848640295118</v>
      </c>
      <c r="F173" s="14">
        <f t="shared" si="4"/>
        <v>-0.74984864029511833</v>
      </c>
    </row>
    <row r="174" spans="1:6" x14ac:dyDescent="0.25">
      <c r="A174">
        <v>165</v>
      </c>
      <c r="B174" s="3">
        <v>106</v>
      </c>
      <c r="C174" s="3">
        <v>218.75</v>
      </c>
      <c r="D174" s="3">
        <v>27.3</v>
      </c>
      <c r="E174" s="14">
        <f t="shared" si="5"/>
        <v>26.586395265353985</v>
      </c>
      <c r="F174" s="14">
        <f t="shared" si="4"/>
        <v>0.71360473464601526</v>
      </c>
    </row>
    <row r="175" spans="1:6" x14ac:dyDescent="0.25">
      <c r="A175">
        <v>166</v>
      </c>
      <c r="B175" s="3">
        <v>95.1</v>
      </c>
      <c r="C175" s="3">
        <v>217</v>
      </c>
      <c r="D175" s="3">
        <v>19.2</v>
      </c>
      <c r="E175" s="14">
        <f t="shared" si="5"/>
        <v>16.034553133486142</v>
      </c>
      <c r="F175" s="14">
        <f t="shared" si="4"/>
        <v>3.1654468665138573</v>
      </c>
    </row>
    <row r="176" spans="1:6" x14ac:dyDescent="0.25">
      <c r="A176">
        <v>167</v>
      </c>
      <c r="B176" s="3">
        <v>90.4</v>
      </c>
      <c r="C176" s="3">
        <v>166.25</v>
      </c>
      <c r="D176" s="3">
        <v>21.8</v>
      </c>
      <c r="E176" s="14">
        <f t="shared" si="5"/>
        <v>18.899699753047596</v>
      </c>
      <c r="F176" s="14">
        <f t="shared" si="4"/>
        <v>2.9003002469524048</v>
      </c>
    </row>
    <row r="177" spans="1:6" x14ac:dyDescent="0.25">
      <c r="A177">
        <v>168</v>
      </c>
      <c r="B177" s="3">
        <v>100.4</v>
      </c>
      <c r="C177" s="3">
        <v>224.75</v>
      </c>
      <c r="D177" s="3">
        <v>20.3</v>
      </c>
      <c r="E177" s="14">
        <f t="shared" si="5"/>
        <v>20.142034300519548</v>
      </c>
      <c r="F177" s="14">
        <f t="shared" si="4"/>
        <v>0.15796569948045303</v>
      </c>
    </row>
    <row r="178" spans="1:6" x14ac:dyDescent="0.25">
      <c r="A178">
        <v>169</v>
      </c>
      <c r="B178" s="3">
        <v>115.9</v>
      </c>
      <c r="C178" s="3">
        <v>228.25</v>
      </c>
      <c r="D178" s="3">
        <v>36.299999999999997</v>
      </c>
      <c r="E178" s="14">
        <f t="shared" si="5"/>
        <v>34.996932497474582</v>
      </c>
      <c r="F178" s="14">
        <f t="shared" si="4"/>
        <v>1.3030675025254155</v>
      </c>
    </row>
    <row r="179" spans="1:6" x14ac:dyDescent="0.25">
      <c r="A179">
        <v>170</v>
      </c>
      <c r="B179" s="3">
        <v>90.8</v>
      </c>
      <c r="C179" s="3">
        <v>172.75</v>
      </c>
      <c r="D179" s="3">
        <v>16.5</v>
      </c>
      <c r="E179" s="14">
        <f t="shared" si="5"/>
        <v>18.332406575299398</v>
      </c>
      <c r="F179" s="14">
        <f t="shared" si="4"/>
        <v>-1.8324065752993981</v>
      </c>
    </row>
    <row r="180" spans="1:6" x14ac:dyDescent="0.25">
      <c r="A180">
        <v>171</v>
      </c>
      <c r="B180" s="3">
        <v>81.900000000000006</v>
      </c>
      <c r="C180" s="3">
        <v>152.25</v>
      </c>
      <c r="D180" s="3">
        <v>3</v>
      </c>
      <c r="E180" s="14">
        <f t="shared" si="5"/>
        <v>12.545194992650348</v>
      </c>
      <c r="F180" s="14">
        <f t="shared" si="4"/>
        <v>-9.5451949926503481</v>
      </c>
    </row>
    <row r="181" spans="1:6" x14ac:dyDescent="0.25">
      <c r="A181">
        <v>172</v>
      </c>
      <c r="B181" s="3">
        <v>75</v>
      </c>
      <c r="C181" s="3">
        <v>125.75</v>
      </c>
      <c r="D181" s="3">
        <v>0.7</v>
      </c>
      <c r="E181" s="14">
        <f t="shared" si="5"/>
        <v>9.6316094795325071</v>
      </c>
      <c r="F181" s="14">
        <f t="shared" si="4"/>
        <v>-8.9316094795325078</v>
      </c>
    </row>
    <row r="182" spans="1:6" x14ac:dyDescent="0.25">
      <c r="A182">
        <v>173</v>
      </c>
      <c r="B182" s="3">
        <v>90.3</v>
      </c>
      <c r="C182" s="3">
        <v>177.25</v>
      </c>
      <c r="D182" s="3">
        <v>20.5</v>
      </c>
      <c r="E182" s="14">
        <f t="shared" si="5"/>
        <v>17.169057827401865</v>
      </c>
      <c r="F182" s="14">
        <f t="shared" si="4"/>
        <v>3.3309421725981352</v>
      </c>
    </row>
    <row r="183" spans="1:6" x14ac:dyDescent="0.25">
      <c r="A183">
        <v>174</v>
      </c>
      <c r="B183" s="3">
        <v>90.3</v>
      </c>
      <c r="C183" s="3">
        <v>176.25</v>
      </c>
      <c r="D183" s="3">
        <v>16.899999999999999</v>
      </c>
      <c r="E183" s="14">
        <f t="shared" si="5"/>
        <v>17.317371904240105</v>
      </c>
      <c r="F183" s="14">
        <f t="shared" si="4"/>
        <v>-0.41737190424010606</v>
      </c>
    </row>
    <row r="184" spans="1:6" x14ac:dyDescent="0.25">
      <c r="A184">
        <v>175</v>
      </c>
      <c r="B184" s="3">
        <v>108.8</v>
      </c>
      <c r="C184" s="3">
        <v>226.75</v>
      </c>
      <c r="D184" s="3">
        <v>25.3</v>
      </c>
      <c r="E184" s="14">
        <f t="shared" si="5"/>
        <v>28.177120902550577</v>
      </c>
      <c r="F184" s="14">
        <f t="shared" si="4"/>
        <v>-2.8771209025505762</v>
      </c>
    </row>
    <row r="185" spans="1:6" x14ac:dyDescent="0.25">
      <c r="A185">
        <v>176</v>
      </c>
      <c r="B185" s="3">
        <v>79.400000000000006</v>
      </c>
      <c r="C185" s="3">
        <v>145.25</v>
      </c>
      <c r="D185" s="3">
        <v>9.9</v>
      </c>
      <c r="E185" s="14">
        <f t="shared" si="5"/>
        <v>11.103716519890781</v>
      </c>
      <c r="F185" s="14">
        <f t="shared" si="4"/>
        <v>-1.2037165198907811</v>
      </c>
    </row>
    <row r="186" spans="1:6" x14ac:dyDescent="0.25">
      <c r="A186">
        <v>177</v>
      </c>
      <c r="B186" s="3">
        <v>83.2</v>
      </c>
      <c r="C186" s="3">
        <v>151</v>
      </c>
      <c r="D186" s="3">
        <v>13.1</v>
      </c>
      <c r="E186" s="14">
        <f t="shared" si="5"/>
        <v>14.020019634224301</v>
      </c>
      <c r="F186" s="14">
        <f t="shared" si="4"/>
        <v>-0.92001963422430144</v>
      </c>
    </row>
    <row r="187" spans="1:6" x14ac:dyDescent="0.25">
      <c r="A187">
        <v>178</v>
      </c>
      <c r="B187" s="3">
        <v>110.3</v>
      </c>
      <c r="C187" s="3">
        <v>241.25</v>
      </c>
      <c r="D187" s="3">
        <v>29.9</v>
      </c>
      <c r="E187" s="14">
        <f t="shared" si="5"/>
        <v>27.514372994772444</v>
      </c>
      <c r="F187" s="14">
        <f t="shared" si="4"/>
        <v>2.3856270052275548</v>
      </c>
    </row>
    <row r="188" spans="1:6" x14ac:dyDescent="0.25">
      <c r="A188">
        <v>179</v>
      </c>
      <c r="B188" s="3">
        <v>92.7</v>
      </c>
      <c r="C188" s="3">
        <v>187.25</v>
      </c>
      <c r="D188" s="3">
        <v>22.5</v>
      </c>
      <c r="E188" s="14">
        <f t="shared" si="5"/>
        <v>18.066406989221626</v>
      </c>
      <c r="F188" s="14">
        <f t="shared" si="4"/>
        <v>4.4335930107783739</v>
      </c>
    </row>
    <row r="189" spans="1:6" x14ac:dyDescent="0.25">
      <c r="A189">
        <v>180</v>
      </c>
      <c r="B189" s="3">
        <v>104.5</v>
      </c>
      <c r="C189" s="3">
        <v>234.75</v>
      </c>
      <c r="D189" s="3">
        <v>16.899999999999999</v>
      </c>
      <c r="E189" s="14">
        <f t="shared" si="5"/>
        <v>22.725563829565807</v>
      </c>
      <c r="F189" s="14">
        <f t="shared" si="4"/>
        <v>-5.8255638295658088</v>
      </c>
    </row>
    <row r="190" spans="1:6" x14ac:dyDescent="0.25">
      <c r="A190">
        <v>181</v>
      </c>
      <c r="B190" s="3">
        <v>104.6</v>
      </c>
      <c r="C190" s="3">
        <v>219.25</v>
      </c>
      <c r="D190" s="3">
        <v>26.6</v>
      </c>
      <c r="E190" s="14">
        <f t="shared" si="5"/>
        <v>25.123619100983603</v>
      </c>
      <c r="F190" s="14">
        <f t="shared" si="4"/>
        <v>1.476380899016398</v>
      </c>
    </row>
    <row r="191" spans="1:6" x14ac:dyDescent="0.25">
      <c r="A191">
        <v>182</v>
      </c>
      <c r="B191" s="3">
        <v>69.400000000000006</v>
      </c>
      <c r="C191" s="3">
        <v>118.5</v>
      </c>
      <c r="D191" s="3">
        <v>0</v>
      </c>
      <c r="E191" s="14">
        <f t="shared" si="5"/>
        <v>5.1524100328047417</v>
      </c>
      <c r="F191" s="14">
        <f t="shared" si="4"/>
        <v>-5.1524100328047417</v>
      </c>
    </row>
    <row r="192" spans="1:6" x14ac:dyDescent="0.25">
      <c r="A192">
        <v>183</v>
      </c>
      <c r="B192" s="3">
        <v>83.6</v>
      </c>
      <c r="C192" s="3">
        <v>145.75</v>
      </c>
      <c r="D192" s="3">
        <v>11.5</v>
      </c>
      <c r="E192" s="14">
        <f t="shared" si="5"/>
        <v>15.195416859325416</v>
      </c>
      <c r="F192" s="14">
        <f t="shared" si="4"/>
        <v>-3.695416859325416</v>
      </c>
    </row>
    <row r="193" spans="1:6" x14ac:dyDescent="0.25">
      <c r="A193">
        <v>184</v>
      </c>
      <c r="B193" s="3">
        <v>86.8</v>
      </c>
      <c r="C193" s="3">
        <v>159.25</v>
      </c>
      <c r="D193" s="3">
        <v>12.1</v>
      </c>
      <c r="E193" s="14">
        <f t="shared" si="5"/>
        <v>16.367163395612042</v>
      </c>
      <c r="F193" s="14">
        <f t="shared" si="4"/>
        <v>-4.2671633956120427</v>
      </c>
    </row>
    <row r="194" spans="1:6" x14ac:dyDescent="0.25">
      <c r="A194">
        <v>185</v>
      </c>
      <c r="B194" s="3">
        <v>90.4</v>
      </c>
      <c r="C194" s="3">
        <v>170.5</v>
      </c>
      <c r="D194" s="3">
        <v>17.5</v>
      </c>
      <c r="E194" s="14">
        <f t="shared" si="5"/>
        <v>18.269364926485078</v>
      </c>
      <c r="F194" s="14">
        <f t="shared" si="4"/>
        <v>-0.76936492648507837</v>
      </c>
    </row>
    <row r="195" spans="1:6" x14ac:dyDescent="0.25">
      <c r="A195">
        <v>186</v>
      </c>
      <c r="B195" s="3">
        <v>83.7</v>
      </c>
      <c r="C195" s="3">
        <v>167.5</v>
      </c>
      <c r="D195" s="3">
        <v>8.6</v>
      </c>
      <c r="E195" s="14">
        <f t="shared" si="5"/>
        <v>12.068772768518802</v>
      </c>
      <c r="F195" s="14">
        <f t="shared" si="4"/>
        <v>-3.4687727685188019</v>
      </c>
    </row>
    <row r="196" spans="1:6" x14ac:dyDescent="0.25">
      <c r="A196">
        <v>187</v>
      </c>
      <c r="B196" s="3">
        <v>109.3</v>
      </c>
      <c r="C196" s="3">
        <v>232.75</v>
      </c>
      <c r="D196" s="3">
        <v>23.6</v>
      </c>
      <c r="E196" s="14">
        <f t="shared" si="5"/>
        <v>27.783171843646592</v>
      </c>
      <c r="F196" s="14">
        <f t="shared" si="4"/>
        <v>-4.1831718436465906</v>
      </c>
    </row>
    <row r="197" spans="1:6" x14ac:dyDescent="0.25">
      <c r="A197">
        <v>188</v>
      </c>
      <c r="B197" s="3">
        <v>98.9</v>
      </c>
      <c r="C197" s="3">
        <v>210.5</v>
      </c>
      <c r="D197" s="3">
        <v>20.399999999999999</v>
      </c>
      <c r="E197" s="14">
        <f t="shared" si="5"/>
        <v>20.767703689088112</v>
      </c>
      <c r="F197" s="14">
        <f t="shared" si="4"/>
        <v>-0.36770368908811335</v>
      </c>
    </row>
    <row r="198" spans="1:6" x14ac:dyDescent="0.25">
      <c r="A198">
        <v>189</v>
      </c>
      <c r="B198" s="3">
        <v>98</v>
      </c>
      <c r="C198" s="3">
        <v>202.25</v>
      </c>
      <c r="D198" s="3">
        <v>20.5</v>
      </c>
      <c r="E198" s="14">
        <f t="shared" si="5"/>
        <v>21.098611099177777</v>
      </c>
      <c r="F198" s="14">
        <f t="shared" si="4"/>
        <v>-0.59861109917777711</v>
      </c>
    </row>
    <row r="199" spans="1:6" x14ac:dyDescent="0.25">
      <c r="A199">
        <v>190</v>
      </c>
      <c r="B199" s="3">
        <v>101.2</v>
      </c>
      <c r="C199" s="3">
        <v>185</v>
      </c>
      <c r="D199" s="3">
        <v>24.4</v>
      </c>
      <c r="E199" s="14">
        <f t="shared" si="5"/>
        <v>26.831015498240287</v>
      </c>
      <c r="F199" s="14">
        <f t="shared" si="4"/>
        <v>-2.4310154982402885</v>
      </c>
    </row>
    <row r="200" spans="1:6" x14ac:dyDescent="0.25">
      <c r="A200">
        <v>191</v>
      </c>
      <c r="B200" s="3">
        <v>80.599999999999994</v>
      </c>
      <c r="C200" s="3">
        <v>153</v>
      </c>
      <c r="D200" s="3">
        <v>11.4</v>
      </c>
      <c r="E200" s="14">
        <f t="shared" si="5"/>
        <v>11.144527389495483</v>
      </c>
      <c r="F200" s="14">
        <f t="shared" si="4"/>
        <v>0.25547261050451731</v>
      </c>
    </row>
    <row r="201" spans="1:6" x14ac:dyDescent="0.25">
      <c r="A201">
        <v>192</v>
      </c>
      <c r="B201" s="3">
        <v>113.7</v>
      </c>
      <c r="C201" s="3">
        <v>244.25</v>
      </c>
      <c r="D201" s="3">
        <v>38.1</v>
      </c>
      <c r="E201" s="14">
        <f t="shared" si="5"/>
        <v>30.441791498710778</v>
      </c>
      <c r="F201" s="14">
        <f t="shared" si="4"/>
        <v>7.6582085012892236</v>
      </c>
    </row>
    <row r="202" spans="1:6" x14ac:dyDescent="0.25">
      <c r="A202">
        <v>193</v>
      </c>
      <c r="B202" s="3">
        <v>94.1</v>
      </c>
      <c r="C202" s="3">
        <v>193.5</v>
      </c>
      <c r="D202" s="3">
        <v>15.9</v>
      </c>
      <c r="E202" s="14">
        <f t="shared" si="5"/>
        <v>18.52806313493388</v>
      </c>
      <c r="F202" s="14">
        <f t="shared" ref="F202:F261" si="6">(D202-E202)</f>
        <v>-2.6280631349338801</v>
      </c>
    </row>
    <row r="203" spans="1:6" x14ac:dyDescent="0.25">
      <c r="A203">
        <v>194</v>
      </c>
      <c r="B203" s="3">
        <v>105.7</v>
      </c>
      <c r="C203" s="3">
        <v>224.75</v>
      </c>
      <c r="D203" s="3">
        <v>24.7</v>
      </c>
      <c r="E203" s="14">
        <f t="shared" ref="E203:E261" si="7">$R$6+$Q$6*B203+$P$6*C203</f>
        <v>25.398949563049293</v>
      </c>
      <c r="F203" s="14">
        <f t="shared" si="6"/>
        <v>-0.69894956304929323</v>
      </c>
    </row>
    <row r="204" spans="1:6" x14ac:dyDescent="0.25">
      <c r="A204">
        <v>195</v>
      </c>
      <c r="B204" s="3">
        <v>85.6</v>
      </c>
      <c r="C204" s="3">
        <v>162.75</v>
      </c>
      <c r="D204" s="3">
        <v>22.8</v>
      </c>
      <c r="E204" s="14">
        <f t="shared" si="7"/>
        <v>14.65781916157713</v>
      </c>
      <c r="F204" s="14">
        <f t="shared" si="6"/>
        <v>8.1421808384228704</v>
      </c>
    </row>
    <row r="205" spans="1:6" x14ac:dyDescent="0.25">
      <c r="A205">
        <v>196</v>
      </c>
      <c r="B205" s="3">
        <v>96.6</v>
      </c>
      <c r="C205" s="3">
        <v>180</v>
      </c>
      <c r="D205" s="3">
        <v>25.5</v>
      </c>
      <c r="E205" s="14">
        <f t="shared" si="7"/>
        <v>23.009980182877342</v>
      </c>
      <c r="F205" s="14">
        <f t="shared" si="6"/>
        <v>2.4900198171226577</v>
      </c>
    </row>
    <row r="206" spans="1:6" x14ac:dyDescent="0.25">
      <c r="A206">
        <v>197</v>
      </c>
      <c r="B206" s="3">
        <v>86</v>
      </c>
      <c r="C206" s="3">
        <v>156.25</v>
      </c>
      <c r="D206" s="3">
        <v>22</v>
      </c>
      <c r="E206" s="14">
        <f t="shared" si="7"/>
        <v>16.018608982726047</v>
      </c>
      <c r="F206" s="14">
        <f t="shared" si="6"/>
        <v>5.9813910172739533</v>
      </c>
    </row>
    <row r="207" spans="1:6" x14ac:dyDescent="0.25">
      <c r="A207">
        <v>198</v>
      </c>
      <c r="B207" s="3">
        <v>89.7</v>
      </c>
      <c r="C207" s="3">
        <v>168</v>
      </c>
      <c r="D207" s="3">
        <v>17.7</v>
      </c>
      <c r="E207" s="14">
        <f t="shared" si="7"/>
        <v>17.945840555605059</v>
      </c>
      <c r="F207" s="14">
        <f t="shared" si="6"/>
        <v>-0.24584055560506002</v>
      </c>
    </row>
    <row r="208" spans="1:6" x14ac:dyDescent="0.25">
      <c r="A208">
        <v>199</v>
      </c>
      <c r="B208" s="3">
        <v>78</v>
      </c>
      <c r="C208" s="3">
        <v>167.25</v>
      </c>
      <c r="D208" s="3">
        <v>6.6</v>
      </c>
      <c r="E208" s="14">
        <f t="shared" si="7"/>
        <v>6.4521877034982431</v>
      </c>
      <c r="F208" s="14">
        <f t="shared" si="6"/>
        <v>0.14781229650175653</v>
      </c>
    </row>
    <row r="209" spans="1:6" x14ac:dyDescent="0.25">
      <c r="A209">
        <v>200</v>
      </c>
      <c r="B209" s="3">
        <v>89.7</v>
      </c>
      <c r="C209" s="3">
        <v>170.75</v>
      </c>
      <c r="D209" s="3">
        <v>23.6</v>
      </c>
      <c r="E209" s="14">
        <f t="shared" si="7"/>
        <v>17.537976844299902</v>
      </c>
      <c r="F209" s="14">
        <f t="shared" si="6"/>
        <v>6.0620231557000999</v>
      </c>
    </row>
    <row r="210" spans="1:6" x14ac:dyDescent="0.25">
      <c r="A210">
        <v>201</v>
      </c>
      <c r="B210" s="3">
        <v>89.2</v>
      </c>
      <c r="C210" s="3">
        <v>178.25</v>
      </c>
      <c r="D210" s="3">
        <v>12.2</v>
      </c>
      <c r="E210" s="14">
        <f t="shared" si="7"/>
        <v>15.929685865887649</v>
      </c>
      <c r="F210" s="14">
        <f t="shared" si="6"/>
        <v>-3.7296858658876495</v>
      </c>
    </row>
    <row r="211" spans="1:6" x14ac:dyDescent="0.25">
      <c r="A211">
        <v>202</v>
      </c>
      <c r="B211" s="3">
        <v>85.7</v>
      </c>
      <c r="C211" s="3">
        <v>150</v>
      </c>
      <c r="D211" s="3">
        <v>22.1</v>
      </c>
      <c r="E211" s="14">
        <f t="shared" si="7"/>
        <v>16.648010721689783</v>
      </c>
      <c r="F211" s="14">
        <f t="shared" si="6"/>
        <v>5.4519892783102186</v>
      </c>
    </row>
    <row r="212" spans="1:6" x14ac:dyDescent="0.25">
      <c r="A212">
        <v>203</v>
      </c>
      <c r="B212" s="3">
        <v>103.1</v>
      </c>
      <c r="C212" s="3">
        <v>200.5</v>
      </c>
      <c r="D212" s="3">
        <v>28.7</v>
      </c>
      <c r="E212" s="14">
        <f t="shared" si="7"/>
        <v>26.416701835324261</v>
      </c>
      <c r="F212" s="14">
        <f t="shared" si="6"/>
        <v>2.2832981646757382</v>
      </c>
    </row>
    <row r="213" spans="1:6" x14ac:dyDescent="0.25">
      <c r="A213">
        <v>204</v>
      </c>
      <c r="B213" s="3">
        <v>89.1</v>
      </c>
      <c r="C213" s="3">
        <v>184</v>
      </c>
      <c r="D213" s="3">
        <v>6</v>
      </c>
      <c r="E213" s="14">
        <f t="shared" si="7"/>
        <v>14.977692843642675</v>
      </c>
      <c r="F213" s="14">
        <f t="shared" si="6"/>
        <v>-8.9776928436426751</v>
      </c>
    </row>
    <row r="214" spans="1:6" x14ac:dyDescent="0.25">
      <c r="A214">
        <v>205</v>
      </c>
      <c r="B214" s="3">
        <v>113.9</v>
      </c>
      <c r="C214" s="3">
        <v>223</v>
      </c>
      <c r="D214" s="3">
        <v>34.799999999999997</v>
      </c>
      <c r="E214" s="14">
        <f t="shared" si="7"/>
        <v>33.791839792373551</v>
      </c>
      <c r="F214" s="14">
        <f t="shared" si="6"/>
        <v>1.008160207626446</v>
      </c>
    </row>
    <row r="215" spans="1:6" x14ac:dyDescent="0.25">
      <c r="A215">
        <v>206</v>
      </c>
      <c r="B215" s="3">
        <v>96.3</v>
      </c>
      <c r="C215" s="3">
        <v>208.75</v>
      </c>
      <c r="D215" s="3">
        <v>16.600000000000001</v>
      </c>
      <c r="E215" s="14">
        <f t="shared" si="7"/>
        <v>18.448389232502691</v>
      </c>
      <c r="F215" s="14">
        <f t="shared" si="6"/>
        <v>-1.84838923250269</v>
      </c>
    </row>
    <row r="216" spans="1:6" x14ac:dyDescent="0.25">
      <c r="A216">
        <v>207</v>
      </c>
      <c r="B216" s="3">
        <v>93.9</v>
      </c>
      <c r="C216" s="3">
        <v>166</v>
      </c>
      <c r="D216" s="3">
        <v>32.9</v>
      </c>
      <c r="E216" s="14">
        <f t="shared" si="7"/>
        <v>22.408326087135293</v>
      </c>
      <c r="F216" s="14">
        <f t="shared" si="6"/>
        <v>10.491673912864705</v>
      </c>
    </row>
    <row r="217" spans="1:6" x14ac:dyDescent="0.25">
      <c r="A217">
        <v>208</v>
      </c>
      <c r="B217" s="3">
        <v>101.3</v>
      </c>
      <c r="C217" s="3">
        <v>195</v>
      </c>
      <c r="D217" s="3">
        <v>32.799999999999997</v>
      </c>
      <c r="E217" s="14">
        <f t="shared" si="7"/>
        <v>25.447061810282971</v>
      </c>
      <c r="F217" s="14">
        <f t="shared" si="6"/>
        <v>7.3529381897170261</v>
      </c>
    </row>
    <row r="218" spans="1:6" x14ac:dyDescent="0.25">
      <c r="A218">
        <v>209</v>
      </c>
      <c r="B218" s="3">
        <v>83.9</v>
      </c>
      <c r="C218" s="3">
        <v>160.5</v>
      </c>
      <c r="D218" s="3">
        <v>9.6</v>
      </c>
      <c r="E218" s="14">
        <f t="shared" si="7"/>
        <v>13.305345467236659</v>
      </c>
      <c r="F218" s="14">
        <f t="shared" si="6"/>
        <v>-3.7053454672366595</v>
      </c>
    </row>
    <row r="219" spans="1:6" x14ac:dyDescent="0.25">
      <c r="A219">
        <v>210</v>
      </c>
      <c r="B219" s="3">
        <v>84.4</v>
      </c>
      <c r="C219" s="3">
        <v>159.75</v>
      </c>
      <c r="D219" s="3">
        <v>10.8</v>
      </c>
      <c r="E219" s="14">
        <f t="shared" si="7"/>
        <v>13.912516426990791</v>
      </c>
      <c r="F219" s="14">
        <f t="shared" si="6"/>
        <v>-3.1125164269907906</v>
      </c>
    </row>
    <row r="220" spans="1:6" x14ac:dyDescent="0.25">
      <c r="A220">
        <v>211</v>
      </c>
      <c r="B220" s="3">
        <v>79.400000000000006</v>
      </c>
      <c r="C220" s="3">
        <v>140.5</v>
      </c>
      <c r="D220" s="3">
        <v>7.1</v>
      </c>
      <c r="E220" s="14">
        <f t="shared" si="7"/>
        <v>11.808208384872422</v>
      </c>
      <c r="F220" s="14">
        <f t="shared" si="6"/>
        <v>-4.7082083848724228</v>
      </c>
    </row>
    <row r="221" spans="1:6" x14ac:dyDescent="0.25">
      <c r="A221">
        <v>212</v>
      </c>
      <c r="B221" s="3">
        <v>104</v>
      </c>
      <c r="C221" s="3">
        <v>216.25</v>
      </c>
      <c r="D221" s="3">
        <v>27.2</v>
      </c>
      <c r="E221" s="14">
        <f t="shared" si="7"/>
        <v>24.973438848947801</v>
      </c>
      <c r="F221" s="14">
        <f t="shared" si="6"/>
        <v>2.2265611510521985</v>
      </c>
    </row>
    <row r="222" spans="1:6" x14ac:dyDescent="0.25">
      <c r="A222">
        <v>213</v>
      </c>
      <c r="B222" s="3">
        <v>89.7</v>
      </c>
      <c r="C222" s="3">
        <v>168.25</v>
      </c>
      <c r="D222" s="3">
        <v>19.5</v>
      </c>
      <c r="E222" s="14">
        <f t="shared" si="7"/>
        <v>17.908762036395498</v>
      </c>
      <c r="F222" s="14">
        <f t="shared" si="6"/>
        <v>1.5912379636045024</v>
      </c>
    </row>
    <row r="223" spans="1:6" x14ac:dyDescent="0.25">
      <c r="A223">
        <v>214</v>
      </c>
      <c r="B223" s="3">
        <v>97.6</v>
      </c>
      <c r="C223" s="3">
        <v>194.75</v>
      </c>
      <c r="D223" s="3">
        <v>18.7</v>
      </c>
      <c r="E223" s="14">
        <f t="shared" si="7"/>
        <v>21.814218353764218</v>
      </c>
      <c r="F223" s="14">
        <f t="shared" si="6"/>
        <v>-3.114218353764219</v>
      </c>
    </row>
    <row r="224" spans="1:6" x14ac:dyDescent="0.25">
      <c r="A224">
        <v>215</v>
      </c>
      <c r="B224" s="3">
        <v>87.6</v>
      </c>
      <c r="C224" s="3">
        <v>172.75</v>
      </c>
      <c r="D224" s="3">
        <v>19.5</v>
      </c>
      <c r="E224" s="14">
        <f t="shared" si="7"/>
        <v>15.158420001696523</v>
      </c>
      <c r="F224" s="14">
        <f t="shared" si="6"/>
        <v>4.3415799983034766</v>
      </c>
    </row>
    <row r="225" spans="1:6" x14ac:dyDescent="0.25">
      <c r="A225">
        <v>216</v>
      </c>
      <c r="B225" s="3">
        <v>122.1</v>
      </c>
      <c r="C225" s="3">
        <v>219</v>
      </c>
      <c r="D225" s="3">
        <v>47.5</v>
      </c>
      <c r="E225" s="14">
        <f t="shared" si="7"/>
        <v>42.518436694583841</v>
      </c>
      <c r="F225" s="14">
        <f t="shared" si="6"/>
        <v>4.9815633054161594</v>
      </c>
    </row>
    <row r="226" spans="1:6" x14ac:dyDescent="0.25">
      <c r="A226">
        <v>217</v>
      </c>
      <c r="B226" s="3">
        <v>81.099999999999994</v>
      </c>
      <c r="C226" s="3">
        <v>149.25</v>
      </c>
      <c r="D226" s="3">
        <v>13.6</v>
      </c>
      <c r="E226" s="14">
        <f t="shared" si="7"/>
        <v>12.196640579764335</v>
      </c>
      <c r="F226" s="14">
        <f t="shared" si="6"/>
        <v>1.403359420235665</v>
      </c>
    </row>
    <row r="227" spans="1:6" x14ac:dyDescent="0.25">
      <c r="A227">
        <v>218</v>
      </c>
      <c r="B227" s="3">
        <v>81.5</v>
      </c>
      <c r="C227" s="3">
        <v>154.5</v>
      </c>
      <c r="D227" s="3">
        <v>7.5</v>
      </c>
      <c r="E227" s="14">
        <f t="shared" si="7"/>
        <v>11.814739998063935</v>
      </c>
      <c r="F227" s="14">
        <f t="shared" si="6"/>
        <v>-4.3147399980639349</v>
      </c>
    </row>
    <row r="228" spans="1:6" x14ac:dyDescent="0.25">
      <c r="A228">
        <v>219</v>
      </c>
      <c r="B228" s="3">
        <v>100</v>
      </c>
      <c r="C228" s="3">
        <v>199.25</v>
      </c>
      <c r="D228" s="3">
        <v>24.5</v>
      </c>
      <c r="E228" s="14">
        <f t="shared" si="7"/>
        <v>23.527294938194284</v>
      </c>
      <c r="F228" s="14">
        <f t="shared" si="6"/>
        <v>0.97270506180571559</v>
      </c>
    </row>
    <row r="229" spans="1:6" x14ac:dyDescent="0.25">
      <c r="A229">
        <v>220</v>
      </c>
      <c r="B229" s="3">
        <v>88.7</v>
      </c>
      <c r="C229" s="3">
        <v>154.5</v>
      </c>
      <c r="D229" s="3">
        <v>15</v>
      </c>
      <c r="E229" s="14">
        <f t="shared" si="7"/>
        <v>18.956209788670385</v>
      </c>
      <c r="F229" s="14">
        <f t="shared" si="6"/>
        <v>-3.9562097886703853</v>
      </c>
    </row>
    <row r="230" spans="1:6" x14ac:dyDescent="0.25">
      <c r="A230">
        <v>221</v>
      </c>
      <c r="B230" s="3">
        <v>91.8</v>
      </c>
      <c r="C230" s="3">
        <v>153.25</v>
      </c>
      <c r="D230" s="3">
        <v>12.4</v>
      </c>
      <c r="E230" s="14">
        <f t="shared" si="7"/>
        <v>22.216401877895965</v>
      </c>
      <c r="F230" s="14">
        <f t="shared" si="6"/>
        <v>-9.8164018778959647</v>
      </c>
    </row>
    <row r="231" spans="1:6" x14ac:dyDescent="0.25">
      <c r="A231">
        <v>222</v>
      </c>
      <c r="B231" s="3">
        <v>110.4</v>
      </c>
      <c r="C231" s="3">
        <v>230</v>
      </c>
      <c r="D231" s="3">
        <v>26</v>
      </c>
      <c r="E231" s="14">
        <f t="shared" si="7"/>
        <v>29.282093439627737</v>
      </c>
      <c r="F231" s="14">
        <f t="shared" si="6"/>
        <v>-3.2820934396277366</v>
      </c>
    </row>
    <row r="232" spans="1:6" x14ac:dyDescent="0.25">
      <c r="A232">
        <v>223</v>
      </c>
      <c r="B232" s="3">
        <v>87.6</v>
      </c>
      <c r="C232" s="3">
        <v>161.75</v>
      </c>
      <c r="D232" s="3">
        <v>11.5</v>
      </c>
      <c r="E232" s="14">
        <f t="shared" si="7"/>
        <v>16.789874846917158</v>
      </c>
      <c r="F232" s="14">
        <f t="shared" si="6"/>
        <v>-5.2898748469171579</v>
      </c>
    </row>
    <row r="233" spans="1:6" x14ac:dyDescent="0.25">
      <c r="A233">
        <v>224</v>
      </c>
      <c r="B233" s="3">
        <v>82.8</v>
      </c>
      <c r="C233" s="3">
        <v>142.25</v>
      </c>
      <c r="D233" s="3">
        <v>5.2</v>
      </c>
      <c r="E233" s="14">
        <f t="shared" si="7"/>
        <v>14.92101948485854</v>
      </c>
      <c r="F233" s="14">
        <f t="shared" si="6"/>
        <v>-9.7210194848585409</v>
      </c>
    </row>
    <row r="234" spans="1:6" x14ac:dyDescent="0.25">
      <c r="A234">
        <v>225</v>
      </c>
      <c r="B234" s="3">
        <v>95.3</v>
      </c>
      <c r="C234" s="3">
        <v>179.75</v>
      </c>
      <c r="D234" s="3">
        <v>10.9</v>
      </c>
      <c r="E234" s="14">
        <f t="shared" si="7"/>
        <v>21.757626656560749</v>
      </c>
      <c r="F234" s="14">
        <f t="shared" si="6"/>
        <v>-10.857626656560749</v>
      </c>
    </row>
    <row r="235" spans="1:6" x14ac:dyDescent="0.25">
      <c r="A235">
        <v>226</v>
      </c>
      <c r="B235" s="3">
        <v>78.2</v>
      </c>
      <c r="C235" s="3">
        <v>126.5</v>
      </c>
      <c r="D235" s="3">
        <v>12.5</v>
      </c>
      <c r="E235" s="14">
        <f t="shared" si="7"/>
        <v>12.694360495506704</v>
      </c>
      <c r="F235" s="14">
        <f t="shared" si="6"/>
        <v>-0.19436049550670376</v>
      </c>
    </row>
    <row r="236" spans="1:6" x14ac:dyDescent="0.25">
      <c r="A236">
        <v>227</v>
      </c>
      <c r="B236" s="3">
        <v>91.1</v>
      </c>
      <c r="C236" s="3">
        <v>169.5</v>
      </c>
      <c r="D236" s="3">
        <v>14.8</v>
      </c>
      <c r="E236" s="14">
        <f t="shared" si="7"/>
        <v>19.111988566298937</v>
      </c>
      <c r="F236" s="14">
        <f t="shared" si="6"/>
        <v>-4.3119885662989361</v>
      </c>
    </row>
    <row r="237" spans="1:6" x14ac:dyDescent="0.25">
      <c r="A237">
        <v>228</v>
      </c>
      <c r="B237" s="3">
        <v>96.7</v>
      </c>
      <c r="C237" s="3">
        <v>198.5</v>
      </c>
      <c r="D237" s="3">
        <v>25.2</v>
      </c>
      <c r="E237" s="14">
        <f t="shared" si="7"/>
        <v>20.36535684179502</v>
      </c>
      <c r="F237" s="14">
        <f t="shared" si="6"/>
        <v>4.8346431582049796</v>
      </c>
    </row>
    <row r="238" spans="1:6" x14ac:dyDescent="0.25">
      <c r="A238">
        <v>229</v>
      </c>
      <c r="B238" s="3">
        <v>89.4</v>
      </c>
      <c r="C238" s="3">
        <v>174.5</v>
      </c>
      <c r="D238" s="3">
        <v>14.9</v>
      </c>
      <c r="E238" s="14">
        <f t="shared" si="7"/>
        <v>16.684237814881225</v>
      </c>
      <c r="F238" s="14">
        <f t="shared" si="6"/>
        <v>-1.7842378148812248</v>
      </c>
    </row>
    <row r="239" spans="1:6" x14ac:dyDescent="0.25">
      <c r="A239">
        <v>230</v>
      </c>
      <c r="B239" s="3">
        <v>93</v>
      </c>
      <c r="C239" s="3">
        <v>167.75</v>
      </c>
      <c r="D239" s="3">
        <v>17</v>
      </c>
      <c r="E239" s="14">
        <f t="shared" si="7"/>
        <v>21.25609272884256</v>
      </c>
      <c r="F239" s="14">
        <f t="shared" si="6"/>
        <v>-4.2560927288425603</v>
      </c>
    </row>
    <row r="240" spans="1:6" x14ac:dyDescent="0.25">
      <c r="A240">
        <v>231</v>
      </c>
      <c r="B240" s="3">
        <v>86.4</v>
      </c>
      <c r="C240" s="3">
        <v>147.75</v>
      </c>
      <c r="D240" s="3">
        <v>10.6</v>
      </c>
      <c r="E240" s="14">
        <f t="shared" si="7"/>
        <v>17.676026957551453</v>
      </c>
      <c r="F240" s="14">
        <f t="shared" si="6"/>
        <v>-7.0760269575514538</v>
      </c>
    </row>
    <row r="241" spans="1:6" x14ac:dyDescent="0.25">
      <c r="A241">
        <v>232</v>
      </c>
      <c r="B241" s="3">
        <v>96.7</v>
      </c>
      <c r="C241" s="3">
        <v>182.25</v>
      </c>
      <c r="D241" s="3">
        <v>16.100000000000001</v>
      </c>
      <c r="E241" s="14">
        <f t="shared" si="7"/>
        <v>22.775460590416415</v>
      </c>
      <c r="F241" s="14">
        <f t="shared" si="6"/>
        <v>-6.6754605904164137</v>
      </c>
    </row>
    <row r="242" spans="1:6" x14ac:dyDescent="0.25">
      <c r="A242">
        <v>233</v>
      </c>
      <c r="B242" s="3">
        <v>88.1</v>
      </c>
      <c r="C242" s="3">
        <v>175.5</v>
      </c>
      <c r="D242" s="3">
        <v>15.4</v>
      </c>
      <c r="E242" s="14">
        <f t="shared" si="7"/>
        <v>15.246491692516816</v>
      </c>
      <c r="F242" s="14">
        <f t="shared" si="6"/>
        <v>0.15350830748318423</v>
      </c>
    </row>
    <row r="243" spans="1:6" x14ac:dyDescent="0.25">
      <c r="A243">
        <v>234</v>
      </c>
      <c r="B243" s="3">
        <v>94.9</v>
      </c>
      <c r="C243" s="3">
        <v>161.75</v>
      </c>
      <c r="D243" s="3">
        <v>26.7</v>
      </c>
      <c r="E243" s="14">
        <f t="shared" si="7"/>
        <v>24.030531717948719</v>
      </c>
      <c r="F243" s="14">
        <f t="shared" si="6"/>
        <v>2.6694682820512803</v>
      </c>
    </row>
    <row r="244" spans="1:6" x14ac:dyDescent="0.25">
      <c r="A244">
        <v>235</v>
      </c>
      <c r="B244" s="3">
        <v>93.3</v>
      </c>
      <c r="C244" s="3">
        <v>157.75</v>
      </c>
      <c r="D244" s="3">
        <v>25.8</v>
      </c>
      <c r="E244" s="14">
        <f t="shared" si="7"/>
        <v>23.036794738500234</v>
      </c>
      <c r="F244" s="14">
        <f t="shared" si="6"/>
        <v>2.7632052614997669</v>
      </c>
    </row>
    <row r="245" spans="1:6" x14ac:dyDescent="0.25">
      <c r="A245">
        <v>236</v>
      </c>
      <c r="B245" s="3">
        <v>95.6</v>
      </c>
      <c r="C245" s="3">
        <v>168.75</v>
      </c>
      <c r="D245" s="3">
        <v>18.600000000000001</v>
      </c>
      <c r="E245" s="14">
        <f t="shared" si="7"/>
        <v>23.686642743056645</v>
      </c>
      <c r="F245" s="14">
        <f t="shared" si="6"/>
        <v>-5.0866427430566432</v>
      </c>
    </row>
    <row r="246" spans="1:6" x14ac:dyDescent="0.25">
      <c r="A246">
        <v>237</v>
      </c>
      <c r="B246" s="3">
        <v>98.2</v>
      </c>
      <c r="C246" s="3">
        <v>191.5</v>
      </c>
      <c r="D246" s="3">
        <v>24.8</v>
      </c>
      <c r="E246" s="14">
        <f t="shared" si="7"/>
        <v>22.891361586039032</v>
      </c>
      <c r="F246" s="14">
        <f t="shared" si="6"/>
        <v>1.9086384139609684</v>
      </c>
    </row>
    <row r="247" spans="1:6" x14ac:dyDescent="0.25">
      <c r="A247">
        <v>238</v>
      </c>
      <c r="B247" s="3">
        <v>113.8</v>
      </c>
      <c r="C247" s="3">
        <v>219.15</v>
      </c>
      <c r="D247" s="3">
        <v>27.3</v>
      </c>
      <c r="E247" s="14">
        <f t="shared" si="7"/>
        <v>34.263661907775678</v>
      </c>
      <c r="F247" s="14">
        <f t="shared" si="6"/>
        <v>-6.963661907775677</v>
      </c>
    </row>
    <row r="248" spans="1:6" x14ac:dyDescent="0.25">
      <c r="A248">
        <v>239</v>
      </c>
      <c r="B248" s="3">
        <v>82.8</v>
      </c>
      <c r="C248" s="3">
        <v>155.25</v>
      </c>
      <c r="D248" s="3">
        <v>12.4</v>
      </c>
      <c r="E248" s="14">
        <f t="shared" si="7"/>
        <v>12.992936485961426</v>
      </c>
      <c r="F248" s="14">
        <f t="shared" si="6"/>
        <v>-0.59293648596142567</v>
      </c>
    </row>
    <row r="249" spans="1:6" x14ac:dyDescent="0.25">
      <c r="A249">
        <v>240</v>
      </c>
      <c r="B249" s="3">
        <v>100.5</v>
      </c>
      <c r="C249" s="3">
        <v>189.75</v>
      </c>
      <c r="D249" s="3">
        <v>29.9</v>
      </c>
      <c r="E249" s="14">
        <f t="shared" si="7"/>
        <v>25.432214070283013</v>
      </c>
      <c r="F249" s="14">
        <f t="shared" si="6"/>
        <v>4.4677859297169853</v>
      </c>
    </row>
    <row r="250" spans="1:6" x14ac:dyDescent="0.25">
      <c r="A250">
        <v>241</v>
      </c>
      <c r="B250" s="3">
        <v>79.7</v>
      </c>
      <c r="C250" s="3">
        <v>127.5</v>
      </c>
      <c r="D250" s="3">
        <v>17</v>
      </c>
      <c r="E250" s="14">
        <f t="shared" si="7"/>
        <v>14.033852625044798</v>
      </c>
      <c r="F250" s="14">
        <f t="shared" si="6"/>
        <v>2.9661473749552023</v>
      </c>
    </row>
    <row r="251" spans="1:6" x14ac:dyDescent="0.25">
      <c r="A251">
        <v>242</v>
      </c>
      <c r="B251" s="3">
        <v>118</v>
      </c>
      <c r="C251" s="3">
        <v>224.5</v>
      </c>
      <c r="D251" s="3">
        <v>35</v>
      </c>
      <c r="E251" s="14">
        <f t="shared" si="7"/>
        <v>37.636038974544867</v>
      </c>
      <c r="F251" s="14">
        <f t="shared" si="6"/>
        <v>-2.6360389745448671</v>
      </c>
    </row>
    <row r="252" spans="1:6" x14ac:dyDescent="0.25">
      <c r="A252">
        <v>243</v>
      </c>
      <c r="B252" s="3">
        <v>109</v>
      </c>
      <c r="C252" s="3">
        <v>234.25</v>
      </c>
      <c r="D252" s="3">
        <v>30.4</v>
      </c>
      <c r="E252" s="14">
        <f t="shared" si="7"/>
        <v>27.263139487113953</v>
      </c>
      <c r="F252" s="14">
        <f t="shared" si="6"/>
        <v>3.1368605128860452</v>
      </c>
    </row>
    <row r="253" spans="1:6" x14ac:dyDescent="0.25">
      <c r="A253">
        <v>244</v>
      </c>
      <c r="B253" s="3">
        <v>113.4</v>
      </c>
      <c r="C253" s="3">
        <v>227.75</v>
      </c>
      <c r="D253" s="3">
        <v>32.6</v>
      </c>
      <c r="E253" s="14">
        <f t="shared" si="7"/>
        <v>32.591412525266463</v>
      </c>
      <c r="F253" s="14">
        <f t="shared" si="6"/>
        <v>8.5874747335381585E-3</v>
      </c>
    </row>
    <row r="254" spans="1:6" x14ac:dyDescent="0.25">
      <c r="A254">
        <v>245</v>
      </c>
      <c r="B254" s="3">
        <v>106.1</v>
      </c>
      <c r="C254" s="3">
        <v>199.5</v>
      </c>
      <c r="D254" s="3">
        <v>29</v>
      </c>
      <c r="E254" s="14">
        <f t="shared" si="7"/>
        <v>29.540628324915183</v>
      </c>
      <c r="F254" s="14">
        <f t="shared" si="6"/>
        <v>-0.54062832491518265</v>
      </c>
    </row>
    <row r="255" spans="1:6" x14ac:dyDescent="0.25">
      <c r="A255">
        <v>246</v>
      </c>
      <c r="B255" s="3">
        <v>84.3</v>
      </c>
      <c r="C255" s="3">
        <v>155.5</v>
      </c>
      <c r="D255" s="3">
        <v>15.2</v>
      </c>
      <c r="E255" s="14">
        <f t="shared" si="7"/>
        <v>14.443664173128198</v>
      </c>
      <c r="F255" s="14">
        <f t="shared" si="6"/>
        <v>0.75633582687180123</v>
      </c>
    </row>
    <row r="256" spans="1:6" x14ac:dyDescent="0.25">
      <c r="A256">
        <v>247</v>
      </c>
      <c r="B256" s="3">
        <v>107.6</v>
      </c>
      <c r="C256" s="3">
        <v>215.5</v>
      </c>
      <c r="D256" s="3">
        <v>30.2</v>
      </c>
      <c r="E256" s="14">
        <f t="shared" si="7"/>
        <v>28.655409301879697</v>
      </c>
      <c r="F256" s="14">
        <f t="shared" si="6"/>
        <v>1.5445906981203024</v>
      </c>
    </row>
    <row r="257" spans="1:6" x14ac:dyDescent="0.25">
      <c r="A257">
        <v>248</v>
      </c>
      <c r="B257" s="3">
        <v>83.6</v>
      </c>
      <c r="C257" s="3">
        <v>134.25</v>
      </c>
      <c r="D257" s="3">
        <v>11</v>
      </c>
      <c r="E257" s="14">
        <f t="shared" si="7"/>
        <v>16.901028742965174</v>
      </c>
      <c r="F257" s="14">
        <f t="shared" si="6"/>
        <v>-5.901028742965174</v>
      </c>
    </row>
    <row r="258" spans="1:6" x14ac:dyDescent="0.25">
      <c r="A258">
        <v>249</v>
      </c>
      <c r="B258" s="3">
        <v>105</v>
      </c>
      <c r="C258" s="3">
        <v>201</v>
      </c>
      <c r="D258" s="3">
        <v>33.6</v>
      </c>
      <c r="E258" s="14">
        <f t="shared" si="7"/>
        <v>28.227099324981847</v>
      </c>
      <c r="F258" s="14">
        <f t="shared" si="6"/>
        <v>5.3729006750181547</v>
      </c>
    </row>
    <row r="259" spans="1:6" x14ac:dyDescent="0.25">
      <c r="A259">
        <v>250</v>
      </c>
      <c r="B259" s="3">
        <v>111.5</v>
      </c>
      <c r="C259" s="3">
        <v>186.75</v>
      </c>
      <c r="D259" s="3">
        <v>29.3</v>
      </c>
      <c r="E259" s="14">
        <f t="shared" si="7"/>
        <v>36.787735147557584</v>
      </c>
      <c r="F259" s="14">
        <f t="shared" si="6"/>
        <v>-7.4877351475575828</v>
      </c>
    </row>
    <row r="260" spans="1:6" x14ac:dyDescent="0.25">
      <c r="A260">
        <v>251</v>
      </c>
      <c r="B260" s="3">
        <v>101.3</v>
      </c>
      <c r="C260" s="3">
        <v>190.75</v>
      </c>
      <c r="D260" s="3">
        <v>26</v>
      </c>
      <c r="E260" s="14">
        <f t="shared" si="7"/>
        <v>26.077396636845489</v>
      </c>
      <c r="F260" s="14">
        <f t="shared" si="6"/>
        <v>-7.7396636845488587E-2</v>
      </c>
    </row>
    <row r="261" spans="1:6" x14ac:dyDescent="0.25">
      <c r="A261">
        <v>252</v>
      </c>
      <c r="B261" s="3">
        <v>108.5</v>
      </c>
      <c r="C261" s="3">
        <v>207.5</v>
      </c>
      <c r="D261" s="3">
        <v>31.9</v>
      </c>
      <c r="E261" s="14">
        <f t="shared" si="7"/>
        <v>30.734605640411427</v>
      </c>
      <c r="F261" s="14">
        <f t="shared" si="6"/>
        <v>1.1653943595885714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1"/>
  <sheetViews>
    <sheetView workbookViewId="0">
      <selection activeCell="G9" sqref="G9:G261"/>
    </sheetView>
  </sheetViews>
  <sheetFormatPr defaultRowHeight="15" x14ac:dyDescent="0.25"/>
  <cols>
    <col min="2" max="3" width="10.140625" customWidth="1"/>
    <col min="4" max="6" width="9.140625" style="1"/>
    <col min="7" max="7" width="10.140625" style="1" customWidth="1"/>
    <col min="8" max="8" width="12.140625" customWidth="1"/>
    <col min="9" max="9" width="14.140625" customWidth="1"/>
    <col min="10" max="10" width="11.42578125" customWidth="1"/>
    <col min="19" max="19" width="12.7109375" bestFit="1" customWidth="1"/>
    <col min="20" max="20" width="11.42578125" customWidth="1"/>
  </cols>
  <sheetData>
    <row r="1" spans="1:26" x14ac:dyDescent="0.25">
      <c r="A1" t="s">
        <v>16</v>
      </c>
      <c r="E1" s="21" t="s">
        <v>76</v>
      </c>
      <c r="I1" s="6"/>
      <c r="J1" s="7" t="s">
        <v>77</v>
      </c>
      <c r="K1" s="21">
        <v>3.3604487894453068</v>
      </c>
    </row>
    <row r="2" spans="1:26" x14ac:dyDescent="0.25">
      <c r="A2" s="1" t="s">
        <v>33</v>
      </c>
      <c r="E2" s="21" t="s">
        <v>84</v>
      </c>
      <c r="J2" s="7" t="s">
        <v>80</v>
      </c>
      <c r="K2" s="21">
        <v>5.4634673164180834</v>
      </c>
      <c r="S2" s="4"/>
      <c r="T2" s="4"/>
      <c r="U2" s="4"/>
      <c r="V2" s="4"/>
      <c r="W2" s="4"/>
    </row>
    <row r="3" spans="1:26" x14ac:dyDescent="0.25">
      <c r="A3" s="1" t="s">
        <v>56</v>
      </c>
      <c r="E3" s="21" t="s">
        <v>85</v>
      </c>
      <c r="J3" s="7" t="s">
        <v>81</v>
      </c>
      <c r="K3" s="21">
        <v>9.6810005473810552</v>
      </c>
    </row>
    <row r="4" spans="1:26" x14ac:dyDescent="0.25">
      <c r="A4" s="1" t="s">
        <v>57</v>
      </c>
      <c r="J4" s="7" t="s">
        <v>82</v>
      </c>
      <c r="K4" s="21">
        <v>8.4113092203785556</v>
      </c>
      <c r="S4" s="5" t="s">
        <v>36</v>
      </c>
    </row>
    <row r="5" spans="1:26" x14ac:dyDescent="0.25">
      <c r="H5" s="7"/>
      <c r="I5" s="8"/>
      <c r="J5" s="7" t="s">
        <v>83</v>
      </c>
      <c r="K5" s="21">
        <v>6.4083946494091171</v>
      </c>
      <c r="S5" s="4" t="s">
        <v>10</v>
      </c>
      <c r="T5" s="4" t="s">
        <v>9</v>
      </c>
      <c r="U5" s="4" t="s">
        <v>8</v>
      </c>
      <c r="V5" s="4" t="s">
        <v>7</v>
      </c>
      <c r="W5" s="4" t="s">
        <v>6</v>
      </c>
      <c r="X5" t="s">
        <v>64</v>
      </c>
      <c r="Y5" s="9" t="s">
        <v>37</v>
      </c>
      <c r="Z5" s="10"/>
    </row>
    <row r="6" spans="1:26" x14ac:dyDescent="0.25">
      <c r="B6" s="11"/>
      <c r="C6" s="11"/>
      <c r="H6" s="7"/>
      <c r="I6" s="8"/>
      <c r="S6">
        <f t="array" ref="S6:X10">LINEST(G10:G261,B10:F261,TRUE,TRUE)</f>
        <v>-0.32805884622862796</v>
      </c>
      <c r="T6">
        <v>0.20832781034494988</v>
      </c>
      <c r="U6">
        <v>-0.46105338491749254</v>
      </c>
      <c r="V6">
        <v>1.0121316661534243</v>
      </c>
      <c r="W6">
        <v>-0.18874016186578846</v>
      </c>
      <c r="X6">
        <v>-9.14543617703068</v>
      </c>
      <c r="Y6" s="10" t="s">
        <v>62</v>
      </c>
      <c r="Z6" s="10"/>
    </row>
    <row r="7" spans="1:26" x14ac:dyDescent="0.25">
      <c r="A7" s="8"/>
      <c r="F7" s="11" t="s">
        <v>35</v>
      </c>
      <c r="G7" s="1">
        <f>COUNT(G10:G261)</f>
        <v>252</v>
      </c>
      <c r="H7" s="7"/>
      <c r="I7" s="8"/>
      <c r="S7">
        <v>0.22067101050758756</v>
      </c>
      <c r="T7">
        <v>0.12926102620532995</v>
      </c>
      <c r="U7">
        <v>0.12609266075820189</v>
      </c>
      <c r="V7">
        <v>7.8086842270723864E-2</v>
      </c>
      <c r="W7">
        <v>8.7178885392539915E-2</v>
      </c>
      <c r="X7">
        <v>5.8586705019980565</v>
      </c>
      <c r="Y7" s="10" t="s">
        <v>63</v>
      </c>
      <c r="Z7" s="10"/>
    </row>
    <row r="8" spans="1:26" x14ac:dyDescent="0.25">
      <c r="A8" s="8"/>
      <c r="B8" s="4"/>
      <c r="C8" s="4"/>
      <c r="D8" s="4"/>
      <c r="E8" s="4"/>
      <c r="F8" s="4"/>
      <c r="G8" s="4" t="s">
        <v>18</v>
      </c>
      <c r="I8" s="22">
        <f>SUM(I10:I261)</f>
        <v>3118.7298192069948</v>
      </c>
      <c r="S8">
        <v>0.70500437462499255</v>
      </c>
      <c r="T8">
        <v>4.5996588360082606</v>
      </c>
      <c r="U8" t="e">
        <v>#N/A</v>
      </c>
      <c r="V8" t="e">
        <v>#N/A</v>
      </c>
      <c r="W8" t="e">
        <v>#N/A</v>
      </c>
      <c r="X8" t="e">
        <v>#N/A</v>
      </c>
      <c r="Y8" s="10" t="s">
        <v>45</v>
      </c>
      <c r="Z8" s="10" t="s">
        <v>46</v>
      </c>
    </row>
    <row r="9" spans="1:26" ht="15.75" customHeight="1" x14ac:dyDescent="0.25">
      <c r="A9" s="12" t="s">
        <v>47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</v>
      </c>
      <c r="H9" s="13" t="s">
        <v>48</v>
      </c>
      <c r="I9" s="13" t="s">
        <v>49</v>
      </c>
      <c r="J9" s="13"/>
      <c r="S9">
        <v>117.58213426878947</v>
      </c>
      <c r="T9">
        <v>246</v>
      </c>
      <c r="U9" t="e">
        <v>#N/A</v>
      </c>
      <c r="V9" t="e">
        <v>#N/A</v>
      </c>
      <c r="W9" t="e">
        <v>#N/A</v>
      </c>
      <c r="X9" t="e">
        <v>#N/A</v>
      </c>
      <c r="Y9" s="10" t="s">
        <v>50</v>
      </c>
      <c r="Z9" s="10" t="s">
        <v>51</v>
      </c>
    </row>
    <row r="10" spans="1:26" x14ac:dyDescent="0.25">
      <c r="A10">
        <v>1</v>
      </c>
      <c r="B10" s="3">
        <v>93.1</v>
      </c>
      <c r="C10" s="3">
        <v>85.2</v>
      </c>
      <c r="D10" s="3">
        <v>94.5</v>
      </c>
      <c r="E10" s="3">
        <v>59</v>
      </c>
      <c r="F10" s="3">
        <v>37.299999999999997</v>
      </c>
      <c r="G10" s="3">
        <v>12.3</v>
      </c>
      <c r="H10" s="14">
        <f>$X$6+$W$6*B10+$V$6*C10+$U$6*D10+YV$6*E10+$S$6*F10</f>
        <v>3.7103328705053045</v>
      </c>
      <c r="I10" s="14">
        <f t="shared" ref="I10:I73" si="0">(G10-H10)</f>
        <v>8.5896671294946962</v>
      </c>
      <c r="S10">
        <v>12438.344593713457</v>
      </c>
      <c r="T10">
        <v>5204.5879062865424</v>
      </c>
      <c r="U10" t="e">
        <v>#N/A</v>
      </c>
      <c r="V10" t="e">
        <v>#N/A</v>
      </c>
      <c r="W10" t="e">
        <v>#N/A</v>
      </c>
      <c r="X10" t="e">
        <v>#N/A</v>
      </c>
      <c r="Y10" s="10" t="s">
        <v>52</v>
      </c>
      <c r="Z10" s="10" t="s">
        <v>53</v>
      </c>
    </row>
    <row r="11" spans="1:26" x14ac:dyDescent="0.25">
      <c r="A11">
        <v>2</v>
      </c>
      <c r="B11" s="3">
        <v>93.6</v>
      </c>
      <c r="C11" s="3">
        <v>83</v>
      </c>
      <c r="D11" s="3">
        <v>98.7</v>
      </c>
      <c r="E11" s="3">
        <v>58.7</v>
      </c>
      <c r="F11" s="3">
        <v>37.299999999999997</v>
      </c>
      <c r="G11" s="3">
        <v>6.1</v>
      </c>
      <c r="H11" s="14">
        <f t="shared" ref="H11:H74" si="1">$X$6+$W$6*B11+$V$6*C11+$U$6*D11+YV$6*E11+$S$6*F11</f>
        <v>-0.54715109261859141</v>
      </c>
      <c r="I11" s="14">
        <f t="shared" si="0"/>
        <v>6.6471510926185911</v>
      </c>
      <c r="S11" s="15" t="s">
        <v>35</v>
      </c>
      <c r="T11" s="16">
        <f>COUNT(A10:A1000)</f>
        <v>252</v>
      </c>
      <c r="U11" s="16"/>
      <c r="V11" s="16"/>
    </row>
    <row r="12" spans="1:26" x14ac:dyDescent="0.25">
      <c r="A12">
        <v>3</v>
      </c>
      <c r="B12" s="3">
        <v>95.8</v>
      </c>
      <c r="C12" s="3">
        <v>87.9</v>
      </c>
      <c r="D12" s="3">
        <v>99.2</v>
      </c>
      <c r="E12" s="3">
        <v>59.6</v>
      </c>
      <c r="F12" s="3">
        <v>38.9</v>
      </c>
      <c r="G12" s="3">
        <v>25.3</v>
      </c>
      <c r="H12" s="14">
        <f t="shared" si="1"/>
        <v>3.2416448690038973</v>
      </c>
      <c r="I12" s="14">
        <f t="shared" si="0"/>
        <v>22.058355130996105</v>
      </c>
      <c r="S12" s="15" t="s">
        <v>58</v>
      </c>
      <c r="T12" s="16">
        <f>T11-T9</f>
        <v>6</v>
      </c>
      <c r="U12" s="17" t="s">
        <v>59</v>
      </c>
      <c r="V12" s="1">
        <f>T11*LN(T10/T11) + 2*T12</f>
        <v>775.02241287043887</v>
      </c>
    </row>
    <row r="13" spans="1:26" x14ac:dyDescent="0.25">
      <c r="A13">
        <v>4</v>
      </c>
      <c r="B13" s="3">
        <v>101.8</v>
      </c>
      <c r="C13" s="3">
        <v>86.4</v>
      </c>
      <c r="D13" s="3">
        <v>101.2</v>
      </c>
      <c r="E13" s="3">
        <v>60.1</v>
      </c>
      <c r="F13" s="3">
        <v>37.299999999999997</v>
      </c>
      <c r="G13" s="3">
        <v>10.4</v>
      </c>
      <c r="H13" s="14">
        <f t="shared" si="1"/>
        <v>0.1937937827098537</v>
      </c>
      <c r="I13" s="14">
        <f t="shared" si="0"/>
        <v>10.206206217290147</v>
      </c>
      <c r="S13" s="18" t="s">
        <v>60</v>
      </c>
      <c r="T13" s="1">
        <f>S8-(T12-1)/T9*(1-S8)</f>
        <v>0.6990085285807851</v>
      </c>
      <c r="U13" s="17" t="s">
        <v>61</v>
      </c>
      <c r="V13" s="1">
        <f>T11*LN(T10/T11) + T12*LN(T11)</f>
        <v>796.1989873955074</v>
      </c>
    </row>
    <row r="14" spans="1:26" x14ac:dyDescent="0.25">
      <c r="A14">
        <v>5</v>
      </c>
      <c r="B14" s="3">
        <v>97.3</v>
      </c>
      <c r="C14" s="3">
        <v>100</v>
      </c>
      <c r="D14" s="3">
        <v>101.9</v>
      </c>
      <c r="E14" s="3">
        <v>63.2</v>
      </c>
      <c r="F14" s="3">
        <v>42.2</v>
      </c>
      <c r="G14" s="3">
        <v>28.7</v>
      </c>
      <c r="H14" s="14">
        <f t="shared" si="1"/>
        <v>12.877889454829932</v>
      </c>
      <c r="I14" s="14">
        <f t="shared" si="0"/>
        <v>15.822110545170068</v>
      </c>
    </row>
    <row r="15" spans="1:26" x14ac:dyDescent="0.25">
      <c r="A15">
        <v>6</v>
      </c>
      <c r="B15" s="3">
        <v>104.5</v>
      </c>
      <c r="C15" s="3">
        <v>94.4</v>
      </c>
      <c r="D15" s="3">
        <v>107.8</v>
      </c>
      <c r="E15" s="3">
        <v>66</v>
      </c>
      <c r="F15" s="3">
        <v>42</v>
      </c>
      <c r="G15" s="3">
        <v>20.9</v>
      </c>
      <c r="H15" s="14">
        <f t="shared" si="1"/>
        <v>3.1964197571696182</v>
      </c>
      <c r="I15" s="14">
        <f t="shared" si="0"/>
        <v>17.70358024283038</v>
      </c>
      <c r="R15" s="15" t="s">
        <v>74</v>
      </c>
      <c r="S15" s="16"/>
      <c r="T15" s="16"/>
      <c r="U15" s="16"/>
      <c r="V15" s="16"/>
      <c r="W15" s="16"/>
    </row>
    <row r="16" spans="1:26" x14ac:dyDescent="0.25">
      <c r="A16">
        <v>7</v>
      </c>
      <c r="B16" s="3">
        <v>105.1</v>
      </c>
      <c r="C16" s="3">
        <v>90.7</v>
      </c>
      <c r="D16" s="3">
        <v>100.3</v>
      </c>
      <c r="E16" s="3">
        <v>58.4</v>
      </c>
      <c r="F16" s="3">
        <v>38.299999999999997</v>
      </c>
      <c r="G16" s="3">
        <v>19.2</v>
      </c>
      <c r="H16" s="14">
        <f t="shared" si="1"/>
        <v>4.0100066132095904</v>
      </c>
      <c r="I16" s="14">
        <f t="shared" si="0"/>
        <v>15.189993386790409</v>
      </c>
      <c r="R16" s="15" t="s">
        <v>75</v>
      </c>
      <c r="S16" s="23">
        <f>_xlfn.T.DIST.2T(ABS(S6)/S7,$T$9)</f>
        <v>0.13838984850164088</v>
      </c>
      <c r="T16" s="23">
        <f t="shared" ref="T16:X16" si="2">_xlfn.T.DIST.2T(ABS(T6)/T7,$T$9)</f>
        <v>0.10831314088164283</v>
      </c>
      <c r="U16" s="25">
        <f t="shared" si="2"/>
        <v>3.1269866441399819E-4</v>
      </c>
      <c r="V16" s="25">
        <f t="shared" si="2"/>
        <v>1.2384320350052068E-29</v>
      </c>
      <c r="W16" s="25">
        <f t="shared" si="2"/>
        <v>3.135146803654712E-2</v>
      </c>
      <c r="X16" s="25">
        <f t="shared" si="2"/>
        <v>0.11980719144915516</v>
      </c>
    </row>
    <row r="17" spans="1:26" x14ac:dyDescent="0.25">
      <c r="A17">
        <v>8</v>
      </c>
      <c r="B17" s="3">
        <v>99.6</v>
      </c>
      <c r="C17" s="3">
        <v>88.5</v>
      </c>
      <c r="D17" s="3">
        <v>97.1</v>
      </c>
      <c r="E17" s="3">
        <v>60</v>
      </c>
      <c r="F17" s="3">
        <v>39.4</v>
      </c>
      <c r="G17" s="3">
        <v>12.4</v>
      </c>
      <c r="H17" s="14">
        <f t="shared" si="1"/>
        <v>3.9358939388183796</v>
      </c>
      <c r="I17" s="14">
        <f t="shared" si="0"/>
        <v>8.4641060611816208</v>
      </c>
    </row>
    <row r="18" spans="1:26" x14ac:dyDescent="0.25">
      <c r="A18">
        <v>9</v>
      </c>
      <c r="B18" s="3">
        <v>100.9</v>
      </c>
      <c r="C18" s="3">
        <v>82.5</v>
      </c>
      <c r="D18" s="3">
        <v>99.9</v>
      </c>
      <c r="E18" s="3">
        <v>62.9</v>
      </c>
      <c r="F18" s="3">
        <v>38.299999999999997</v>
      </c>
      <c r="G18" s="3">
        <v>4.0999999999999996</v>
      </c>
      <c r="H18" s="14">
        <f t="shared" si="1"/>
        <v>-3.3123430154451938</v>
      </c>
      <c r="I18" s="14">
        <f t="shared" si="0"/>
        <v>7.4123430154451935</v>
      </c>
      <c r="S18" s="21" t="s">
        <v>78</v>
      </c>
      <c r="Y18" t="s">
        <v>79</v>
      </c>
      <c r="Z18">
        <f>1/(1-S21)</f>
        <v>3.3604487894453068</v>
      </c>
    </row>
    <row r="19" spans="1:26" x14ac:dyDescent="0.25">
      <c r="A19">
        <v>10</v>
      </c>
      <c r="B19" s="3">
        <v>99.6</v>
      </c>
      <c r="C19" s="3">
        <v>88.6</v>
      </c>
      <c r="D19" s="3">
        <v>104.1</v>
      </c>
      <c r="E19" s="3">
        <v>63.1</v>
      </c>
      <c r="F19" s="3">
        <v>41.7</v>
      </c>
      <c r="G19" s="3">
        <v>11.7</v>
      </c>
      <c r="H19" s="14">
        <f t="shared" si="1"/>
        <v>5.5198064685423986E-2</v>
      </c>
      <c r="I19" s="14">
        <f t="shared" si="0"/>
        <v>11.644801935314575</v>
      </c>
      <c r="S19" s="8">
        <f t="array" ref="S19:W23">LINEST(F10:F261,B10:E261,TRUE,TRUE)</f>
        <v>0.14646025395396461</v>
      </c>
      <c r="T19">
        <v>0.14672982071030072</v>
      </c>
      <c r="U19">
        <v>-4.0919206653128818E-3</v>
      </c>
      <c r="V19">
        <v>4.0641695424908184E-2</v>
      </c>
      <c r="W19">
        <v>11.51192244433661</v>
      </c>
      <c r="Y19" s="8" t="s">
        <v>77</v>
      </c>
      <c r="Z19">
        <v>3.3604487894453068</v>
      </c>
    </row>
    <row r="20" spans="1:26" x14ac:dyDescent="0.25">
      <c r="A20">
        <v>11</v>
      </c>
      <c r="B20" s="3">
        <v>101.5</v>
      </c>
      <c r="C20" s="3">
        <v>83.6</v>
      </c>
      <c r="D20" s="3">
        <v>98.2</v>
      </c>
      <c r="E20" s="3">
        <v>59.7</v>
      </c>
      <c r="F20" s="3">
        <v>39.700000000000003</v>
      </c>
      <c r="G20" s="3">
        <v>7.1</v>
      </c>
      <c r="H20" s="14">
        <f t="shared" si="1"/>
        <v>-1.9877339101562423</v>
      </c>
      <c r="I20" s="14">
        <f t="shared" si="0"/>
        <v>9.087733910156242</v>
      </c>
      <c r="S20">
        <v>3.6087404382447161E-2</v>
      </c>
      <c r="T20">
        <v>3.5138521091104283E-2</v>
      </c>
      <c r="U20">
        <v>2.2514124435481946E-2</v>
      </c>
      <c r="V20">
        <v>2.5003869346866124E-2</v>
      </c>
      <c r="W20">
        <v>1.5222284064589271</v>
      </c>
    </row>
    <row r="21" spans="1:26" x14ac:dyDescent="0.25">
      <c r="A21">
        <v>12</v>
      </c>
      <c r="B21" s="3">
        <v>103.6</v>
      </c>
      <c r="C21" s="3">
        <v>90.9</v>
      </c>
      <c r="D21" s="3">
        <v>107.7</v>
      </c>
      <c r="E21" s="3">
        <v>66.2</v>
      </c>
      <c r="F21" s="3">
        <v>39.200000000000003</v>
      </c>
      <c r="G21" s="3">
        <v>7.8</v>
      </c>
      <c r="H21" s="14">
        <f t="shared" si="1"/>
        <v>0.78849517924374801</v>
      </c>
      <c r="I21" s="14">
        <f t="shared" si="0"/>
        <v>7.0115048207562518</v>
      </c>
      <c r="S21" s="24">
        <v>0.7024206995384491</v>
      </c>
      <c r="T21">
        <v>1.3262697377000168</v>
      </c>
      <c r="U21" t="e">
        <v>#N/A</v>
      </c>
      <c r="V21" t="e">
        <v>#N/A</v>
      </c>
      <c r="W21" t="e">
        <v>#N/A</v>
      </c>
    </row>
    <row r="22" spans="1:26" x14ac:dyDescent="0.25">
      <c r="A22">
        <v>13</v>
      </c>
      <c r="B22" s="3">
        <v>102</v>
      </c>
      <c r="C22" s="3">
        <v>91.6</v>
      </c>
      <c r="D22" s="3">
        <v>103.9</v>
      </c>
      <c r="E22" s="3">
        <v>63.4</v>
      </c>
      <c r="F22" s="3">
        <v>38.299999999999997</v>
      </c>
      <c r="G22" s="3">
        <v>20.8</v>
      </c>
      <c r="H22" s="14">
        <f t="shared" si="1"/>
        <v>3.8462274288286267</v>
      </c>
      <c r="I22" s="14">
        <f t="shared" si="0"/>
        <v>16.953772571171374</v>
      </c>
      <c r="S22">
        <v>145.75771274824774</v>
      </c>
      <c r="T22">
        <v>247</v>
      </c>
      <c r="U22" t="e">
        <v>#N/A</v>
      </c>
      <c r="V22" t="e">
        <v>#N/A</v>
      </c>
      <c r="W22" t="e">
        <v>#N/A</v>
      </c>
    </row>
    <row r="23" spans="1:26" x14ac:dyDescent="0.25">
      <c r="A23">
        <v>14</v>
      </c>
      <c r="B23" s="3">
        <v>104.1</v>
      </c>
      <c r="C23" s="3">
        <v>101.8</v>
      </c>
      <c r="D23" s="3">
        <v>108.6</v>
      </c>
      <c r="E23" s="3">
        <v>66</v>
      </c>
      <c r="F23" s="3">
        <v>41.5</v>
      </c>
      <c r="G23" s="3">
        <v>21.2</v>
      </c>
      <c r="H23" s="14">
        <f t="shared" si="1"/>
        <v>10.556876866631601</v>
      </c>
      <c r="I23" s="14">
        <f t="shared" si="0"/>
        <v>10.643123133368398</v>
      </c>
      <c r="S23">
        <v>1025.5462628238433</v>
      </c>
      <c r="T23">
        <v>434.47088003330123</v>
      </c>
      <c r="U23" t="e">
        <v>#N/A</v>
      </c>
      <c r="V23" t="e">
        <v>#N/A</v>
      </c>
      <c r="W23" t="e">
        <v>#N/A</v>
      </c>
    </row>
    <row r="24" spans="1:26" x14ac:dyDescent="0.25">
      <c r="A24">
        <v>15</v>
      </c>
      <c r="B24" s="3">
        <v>101.3</v>
      </c>
      <c r="C24" s="3">
        <v>96.4</v>
      </c>
      <c r="D24" s="3">
        <v>100.1</v>
      </c>
      <c r="E24" s="3">
        <v>69</v>
      </c>
      <c r="F24" s="3">
        <v>39</v>
      </c>
      <c r="G24" s="3">
        <v>22.1</v>
      </c>
      <c r="H24" s="14">
        <f t="shared" si="1"/>
        <v>10.358939209997574</v>
      </c>
      <c r="I24" s="14">
        <f t="shared" si="0"/>
        <v>11.741060790002427</v>
      </c>
    </row>
    <row r="25" spans="1:26" x14ac:dyDescent="0.25">
      <c r="A25">
        <v>16</v>
      </c>
      <c r="B25" s="3">
        <v>99.1</v>
      </c>
      <c r="C25" s="3">
        <v>92.8</v>
      </c>
      <c r="D25" s="3">
        <v>99.2</v>
      </c>
      <c r="E25" s="3">
        <v>63.1</v>
      </c>
      <c r="F25" s="3">
        <v>38.700000000000003</v>
      </c>
      <c r="G25" s="3">
        <v>20.9</v>
      </c>
      <c r="H25" s="14">
        <f t="shared" si="1"/>
        <v>7.6438592682443005</v>
      </c>
      <c r="I25" s="14">
        <f t="shared" si="0"/>
        <v>13.256140731755698</v>
      </c>
      <c r="S25" s="21"/>
    </row>
    <row r="26" spans="1:26" x14ac:dyDescent="0.25">
      <c r="A26">
        <v>17</v>
      </c>
      <c r="B26" s="3">
        <v>101.9</v>
      </c>
      <c r="C26" s="3">
        <v>96.4</v>
      </c>
      <c r="D26" s="3">
        <v>105.2</v>
      </c>
      <c r="E26" s="3">
        <v>64.8</v>
      </c>
      <c r="F26" s="3">
        <v>40.799999999999997</v>
      </c>
      <c r="G26" s="3">
        <v>29</v>
      </c>
      <c r="H26" s="14">
        <f t="shared" si="1"/>
        <v>7.3038169265873396</v>
      </c>
      <c r="I26" s="14">
        <f t="shared" si="0"/>
        <v>21.696183073412662</v>
      </c>
    </row>
    <row r="27" spans="1:26" x14ac:dyDescent="0.25">
      <c r="A27">
        <v>18</v>
      </c>
      <c r="B27" s="3">
        <v>107.6</v>
      </c>
      <c r="C27" s="3">
        <v>97.5</v>
      </c>
      <c r="D27" s="3">
        <v>107</v>
      </c>
      <c r="E27" s="3">
        <v>66.900000000000006</v>
      </c>
      <c r="F27" s="3">
        <v>40</v>
      </c>
      <c r="G27" s="3">
        <v>22.9</v>
      </c>
      <c r="H27" s="14">
        <f t="shared" si="1"/>
        <v>6.7738938208525301</v>
      </c>
      <c r="I27" s="14">
        <f t="shared" si="0"/>
        <v>16.12610617914747</v>
      </c>
    </row>
    <row r="28" spans="1:26" x14ac:dyDescent="0.25">
      <c r="A28">
        <v>19</v>
      </c>
      <c r="B28" s="3">
        <v>106.8</v>
      </c>
      <c r="C28" s="3">
        <v>89.6</v>
      </c>
      <c r="D28" s="3">
        <v>102.4</v>
      </c>
      <c r="E28" s="3">
        <v>64.2</v>
      </c>
      <c r="F28" s="3">
        <v>38.700000000000003</v>
      </c>
      <c r="G28" s="3">
        <v>16</v>
      </c>
      <c r="H28" s="14">
        <f t="shared" si="1"/>
        <v>1.4763678584507876</v>
      </c>
      <c r="I28" s="14">
        <f t="shared" si="0"/>
        <v>14.523632141549212</v>
      </c>
    </row>
    <row r="29" spans="1:26" x14ac:dyDescent="0.25">
      <c r="A29">
        <v>20</v>
      </c>
      <c r="B29" s="3">
        <v>106.2</v>
      </c>
      <c r="C29" s="3">
        <v>100.5</v>
      </c>
      <c r="D29" s="3">
        <v>109</v>
      </c>
      <c r="E29" s="3">
        <v>65.8</v>
      </c>
      <c r="F29" s="3">
        <v>40.6</v>
      </c>
      <c r="G29" s="3">
        <v>16.5</v>
      </c>
      <c r="H29" s="14">
        <f t="shared" si="1"/>
        <v>8.9555829683527506</v>
      </c>
      <c r="I29" s="14">
        <f t="shared" si="0"/>
        <v>7.5444170316472494</v>
      </c>
    </row>
    <row r="30" spans="1:26" x14ac:dyDescent="0.25">
      <c r="A30">
        <v>21</v>
      </c>
      <c r="B30" s="3">
        <v>103.3</v>
      </c>
      <c r="C30" s="3">
        <v>95.9</v>
      </c>
      <c r="D30" s="3">
        <v>104.9</v>
      </c>
      <c r="E30" s="3">
        <v>63.5</v>
      </c>
      <c r="F30" s="3">
        <v>38</v>
      </c>
      <c r="G30" s="3">
        <v>19.100000000000001</v>
      </c>
      <c r="H30" s="14">
        <f t="shared" si="1"/>
        <v>7.5903956518139495</v>
      </c>
      <c r="I30" s="14">
        <f t="shared" si="0"/>
        <v>11.509604348186052</v>
      </c>
    </row>
    <row r="31" spans="1:26" x14ac:dyDescent="0.25">
      <c r="A31">
        <v>22</v>
      </c>
      <c r="B31" s="3">
        <v>111.4</v>
      </c>
      <c r="C31" s="3">
        <v>98.8</v>
      </c>
      <c r="D31" s="3">
        <v>104.8</v>
      </c>
      <c r="E31" s="3">
        <v>63.4</v>
      </c>
      <c r="F31" s="3">
        <v>40.6</v>
      </c>
      <c r="G31" s="3">
        <v>15.2</v>
      </c>
      <c r="H31" s="14">
        <f t="shared" si="1"/>
        <v>8.1899345108432868</v>
      </c>
      <c r="I31" s="14">
        <f t="shared" si="0"/>
        <v>7.0100654891567125</v>
      </c>
    </row>
    <row r="32" spans="1:26" x14ac:dyDescent="0.25">
      <c r="A32">
        <v>23</v>
      </c>
      <c r="B32" s="3">
        <v>86</v>
      </c>
      <c r="C32" s="3">
        <v>76.400000000000006</v>
      </c>
      <c r="D32" s="3">
        <v>94.6</v>
      </c>
      <c r="E32" s="3">
        <v>57.4</v>
      </c>
      <c r="F32" s="3">
        <v>35.299999999999997</v>
      </c>
      <c r="G32" s="3">
        <v>15.6</v>
      </c>
      <c r="H32" s="14">
        <f t="shared" si="1"/>
        <v>-3.24635828843223</v>
      </c>
      <c r="I32" s="14">
        <f t="shared" si="0"/>
        <v>18.846358288432228</v>
      </c>
    </row>
    <row r="33" spans="1:9" x14ac:dyDescent="0.25">
      <c r="A33">
        <v>24</v>
      </c>
      <c r="B33" s="3">
        <v>86.7</v>
      </c>
      <c r="C33" s="3">
        <v>80</v>
      </c>
      <c r="D33" s="3">
        <v>93.4</v>
      </c>
      <c r="E33" s="3">
        <v>54.9</v>
      </c>
      <c r="F33" s="3">
        <v>36.200000000000003</v>
      </c>
      <c r="G33" s="3">
        <v>17.7</v>
      </c>
      <c r="H33" s="14">
        <f t="shared" si="1"/>
        <v>0.52320869670926129</v>
      </c>
      <c r="I33" s="14">
        <f t="shared" si="0"/>
        <v>17.176791303290738</v>
      </c>
    </row>
    <row r="34" spans="1:9" x14ac:dyDescent="0.25">
      <c r="A34">
        <v>25</v>
      </c>
      <c r="B34" s="3">
        <v>90.2</v>
      </c>
      <c r="C34" s="3">
        <v>76.3</v>
      </c>
      <c r="D34" s="3">
        <v>95.8</v>
      </c>
      <c r="E34" s="3">
        <v>58.4</v>
      </c>
      <c r="F34" s="3">
        <v>35.5</v>
      </c>
      <c r="G34" s="3">
        <v>14</v>
      </c>
      <c r="H34" s="14">
        <f t="shared" si="1"/>
        <v>-4.7591559660306135</v>
      </c>
      <c r="I34" s="14">
        <f t="shared" si="0"/>
        <v>18.759155966030612</v>
      </c>
    </row>
    <row r="35" spans="1:9" x14ac:dyDescent="0.25">
      <c r="A35">
        <v>26</v>
      </c>
      <c r="B35" s="3">
        <v>89.6</v>
      </c>
      <c r="C35" s="3">
        <v>79.7</v>
      </c>
      <c r="D35" s="3">
        <v>96.5</v>
      </c>
      <c r="E35" s="3">
        <v>55</v>
      </c>
      <c r="F35" s="3">
        <v>36.700000000000003</v>
      </c>
      <c r="G35" s="3">
        <v>3.7</v>
      </c>
      <c r="H35" s="14">
        <f t="shared" si="1"/>
        <v>-1.9210721889060736</v>
      </c>
      <c r="I35" s="14">
        <f t="shared" si="0"/>
        <v>5.6210721889060737</v>
      </c>
    </row>
    <row r="36" spans="1:9" x14ac:dyDescent="0.25">
      <c r="A36">
        <v>27</v>
      </c>
      <c r="B36" s="3">
        <v>88.6</v>
      </c>
      <c r="C36" s="3">
        <v>74.599999999999994</v>
      </c>
      <c r="D36" s="3">
        <v>85.3</v>
      </c>
      <c r="E36" s="3">
        <v>51.7</v>
      </c>
      <c r="F36" s="3">
        <v>34.700000000000003</v>
      </c>
      <c r="G36" s="3">
        <v>7.9</v>
      </c>
      <c r="H36" s="14">
        <f t="shared" si="1"/>
        <v>-1.0742879208895904</v>
      </c>
      <c r="I36" s="14">
        <f t="shared" si="0"/>
        <v>8.9742879208895907</v>
      </c>
    </row>
    <row r="37" spans="1:9" x14ac:dyDescent="0.25">
      <c r="A37">
        <v>28</v>
      </c>
      <c r="B37" s="3">
        <v>97.4</v>
      </c>
      <c r="C37" s="3">
        <v>88.7</v>
      </c>
      <c r="D37" s="3">
        <v>94.7</v>
      </c>
      <c r="E37" s="3">
        <v>57.5</v>
      </c>
      <c r="F37" s="3">
        <v>36</v>
      </c>
      <c r="G37" s="3">
        <v>22.9</v>
      </c>
      <c r="H37" s="14">
        <f t="shared" si="1"/>
        <v>6.77547682913311</v>
      </c>
      <c r="I37" s="14">
        <f t="shared" si="0"/>
        <v>16.124523170866887</v>
      </c>
    </row>
    <row r="38" spans="1:9" x14ac:dyDescent="0.25">
      <c r="A38">
        <v>29</v>
      </c>
      <c r="B38" s="3">
        <v>93.5</v>
      </c>
      <c r="C38" s="3">
        <v>73.900000000000006</v>
      </c>
      <c r="D38" s="3">
        <v>88.5</v>
      </c>
      <c r="E38" s="3">
        <v>50.1</v>
      </c>
      <c r="F38" s="3">
        <v>34.5</v>
      </c>
      <c r="G38" s="3">
        <v>3.7</v>
      </c>
      <c r="H38" s="14">
        <f t="shared" si="1"/>
        <v>-4.1173659428296041</v>
      </c>
      <c r="I38" s="14">
        <f t="shared" si="0"/>
        <v>7.8173659428296043</v>
      </c>
    </row>
    <row r="39" spans="1:9" x14ac:dyDescent="0.25">
      <c r="A39">
        <v>30</v>
      </c>
      <c r="B39" s="3">
        <v>97.4</v>
      </c>
      <c r="C39" s="3">
        <v>83.5</v>
      </c>
      <c r="D39" s="3">
        <v>98.7</v>
      </c>
      <c r="E39" s="3">
        <v>58.9</v>
      </c>
      <c r="F39" s="3">
        <v>35.299999999999997</v>
      </c>
      <c r="G39" s="3">
        <v>8.8000000000000007</v>
      </c>
      <c r="H39" s="14">
        <f t="shared" si="1"/>
        <v>-0.10218018217463154</v>
      </c>
      <c r="I39" s="14">
        <f t="shared" si="0"/>
        <v>8.9021801821746323</v>
      </c>
    </row>
    <row r="40" spans="1:9" x14ac:dyDescent="0.25">
      <c r="A40">
        <v>31</v>
      </c>
      <c r="B40" s="3">
        <v>100.5</v>
      </c>
      <c r="C40" s="3">
        <v>88.7</v>
      </c>
      <c r="D40" s="3">
        <v>99.8</v>
      </c>
      <c r="E40" s="3">
        <v>57.5</v>
      </c>
      <c r="F40" s="3">
        <v>38.700000000000003</v>
      </c>
      <c r="G40" s="3">
        <v>11.9</v>
      </c>
      <c r="H40" s="14">
        <f t="shared" si="1"/>
        <v>2.9532511794526659</v>
      </c>
      <c r="I40" s="14">
        <f t="shared" si="0"/>
        <v>8.9467488205473344</v>
      </c>
    </row>
    <row r="41" spans="1:9" x14ac:dyDescent="0.25">
      <c r="A41">
        <v>32</v>
      </c>
      <c r="B41" s="3">
        <v>93.5</v>
      </c>
      <c r="C41" s="3">
        <v>84.5</v>
      </c>
      <c r="D41" s="3">
        <v>100.6</v>
      </c>
      <c r="E41" s="3">
        <v>58.5</v>
      </c>
      <c r="F41" s="3">
        <v>38.799999999999997</v>
      </c>
      <c r="G41" s="3">
        <v>5.7</v>
      </c>
      <c r="H41" s="14">
        <f t="shared" si="1"/>
        <v>-0.37816927788806254</v>
      </c>
      <c r="I41" s="14">
        <f t="shared" si="0"/>
        <v>6.0781692778880627</v>
      </c>
    </row>
    <row r="42" spans="1:9" x14ac:dyDescent="0.25">
      <c r="A42">
        <v>33</v>
      </c>
      <c r="B42" s="3">
        <v>93</v>
      </c>
      <c r="C42" s="3">
        <v>79.099999999999994</v>
      </c>
      <c r="D42" s="3">
        <v>94.5</v>
      </c>
      <c r="E42" s="3">
        <v>57.3</v>
      </c>
      <c r="F42" s="3">
        <v>36.200000000000003</v>
      </c>
      <c r="G42" s="3">
        <v>11.8</v>
      </c>
      <c r="H42" s="14">
        <f t="shared" si="1"/>
        <v>-2.0839315459925274</v>
      </c>
      <c r="I42" s="14">
        <f t="shared" si="0"/>
        <v>13.883931545992528</v>
      </c>
    </row>
    <row r="43" spans="1:9" x14ac:dyDescent="0.25">
      <c r="A43">
        <v>34</v>
      </c>
      <c r="B43" s="3">
        <v>111.7</v>
      </c>
      <c r="C43" s="3">
        <v>100.5</v>
      </c>
      <c r="D43" s="3">
        <v>108.3</v>
      </c>
      <c r="E43" s="3">
        <v>67.099999999999994</v>
      </c>
      <c r="F43" s="3">
        <v>44.2</v>
      </c>
      <c r="G43" s="3">
        <v>21.3</v>
      </c>
      <c r="H43" s="14">
        <f t="shared" si="1"/>
        <v>7.0592376011100981</v>
      </c>
      <c r="I43" s="14">
        <f t="shared" si="0"/>
        <v>14.240762398889903</v>
      </c>
    </row>
    <row r="44" spans="1:9" x14ac:dyDescent="0.25">
      <c r="A44">
        <v>35</v>
      </c>
      <c r="B44" s="3">
        <v>117</v>
      </c>
      <c r="C44" s="3">
        <v>115.6</v>
      </c>
      <c r="D44" s="3">
        <v>116.1</v>
      </c>
      <c r="E44" s="3">
        <v>71.2</v>
      </c>
      <c r="F44" s="3">
        <v>43.3</v>
      </c>
      <c r="G44" s="3">
        <v>32.299999999999997</v>
      </c>
      <c r="H44" s="14">
        <f t="shared" si="1"/>
        <v>18.041139461387452</v>
      </c>
      <c r="I44" s="14">
        <f t="shared" si="0"/>
        <v>14.258860538612545</v>
      </c>
    </row>
    <row r="45" spans="1:9" x14ac:dyDescent="0.25">
      <c r="A45">
        <v>36</v>
      </c>
      <c r="B45" s="3">
        <v>118.5</v>
      </c>
      <c r="C45" s="3">
        <v>113.1</v>
      </c>
      <c r="D45" s="3">
        <v>113.8</v>
      </c>
      <c r="E45" s="3">
        <v>61.9</v>
      </c>
      <c r="F45" s="3">
        <v>38.299999999999997</v>
      </c>
      <c r="G45" s="3">
        <v>40.1</v>
      </c>
      <c r="H45" s="14">
        <f t="shared" si="1"/>
        <v>17.928417069658579</v>
      </c>
      <c r="I45" s="14">
        <f t="shared" si="0"/>
        <v>22.171582930341422</v>
      </c>
    </row>
    <row r="46" spans="1:9" x14ac:dyDescent="0.25">
      <c r="A46">
        <v>37</v>
      </c>
      <c r="B46" s="3">
        <v>106.5</v>
      </c>
      <c r="C46" s="3">
        <v>100.9</v>
      </c>
      <c r="D46" s="3">
        <v>106.2</v>
      </c>
      <c r="E46" s="3">
        <v>63.5</v>
      </c>
      <c r="F46" s="3">
        <v>39.9</v>
      </c>
      <c r="G46" s="3">
        <v>24.2</v>
      </c>
      <c r="H46" s="14">
        <f t="shared" si="1"/>
        <v>10.824404256383401</v>
      </c>
      <c r="I46" s="14">
        <f t="shared" si="0"/>
        <v>13.375595743616598</v>
      </c>
    </row>
    <row r="47" spans="1:9" x14ac:dyDescent="0.25">
      <c r="A47">
        <v>38</v>
      </c>
      <c r="B47" s="3">
        <v>105.6</v>
      </c>
      <c r="C47" s="3">
        <v>98.8</v>
      </c>
      <c r="D47" s="3">
        <v>104.8</v>
      </c>
      <c r="E47" s="3">
        <v>66</v>
      </c>
      <c r="F47" s="3">
        <v>41.5</v>
      </c>
      <c r="G47" s="3">
        <v>28.4</v>
      </c>
      <c r="H47" s="14">
        <f t="shared" si="1"/>
        <v>8.9893744880591022</v>
      </c>
      <c r="I47" s="14">
        <f t="shared" si="0"/>
        <v>19.410625511940896</v>
      </c>
    </row>
    <row r="48" spans="1:9" x14ac:dyDescent="0.25">
      <c r="A48">
        <v>39</v>
      </c>
      <c r="B48" s="3">
        <v>136.19999999999999</v>
      </c>
      <c r="C48" s="3">
        <v>148.1</v>
      </c>
      <c r="D48" s="3">
        <v>147.69999999999999</v>
      </c>
      <c r="E48" s="3">
        <v>87.3</v>
      </c>
      <c r="F48" s="3">
        <v>49.1</v>
      </c>
      <c r="G48" s="3">
        <v>35.200000000000003</v>
      </c>
      <c r="H48" s="14">
        <f t="shared" si="1"/>
        <v>30.839579232031795</v>
      </c>
      <c r="I48" s="14">
        <f t="shared" si="0"/>
        <v>4.3604207679682077</v>
      </c>
    </row>
    <row r="49" spans="1:9" x14ac:dyDescent="0.25">
      <c r="A49">
        <v>40</v>
      </c>
      <c r="B49" s="3">
        <v>114.8</v>
      </c>
      <c r="C49" s="3">
        <v>108.1</v>
      </c>
      <c r="D49" s="3">
        <v>102.5</v>
      </c>
      <c r="E49" s="3">
        <v>61.3</v>
      </c>
      <c r="F49" s="3">
        <v>41.1</v>
      </c>
      <c r="G49" s="3">
        <v>32.6</v>
      </c>
      <c r="H49" s="14">
        <f t="shared" si="1"/>
        <v>17.857435817922372</v>
      </c>
      <c r="I49" s="14">
        <f t="shared" si="0"/>
        <v>14.742564182077629</v>
      </c>
    </row>
    <row r="50" spans="1:9" x14ac:dyDescent="0.25">
      <c r="A50">
        <v>41</v>
      </c>
      <c r="B50" s="3">
        <v>128.30000000000001</v>
      </c>
      <c r="C50" s="3">
        <v>126.2</v>
      </c>
      <c r="D50" s="3">
        <v>125.6</v>
      </c>
      <c r="E50" s="3">
        <v>72.5</v>
      </c>
      <c r="F50" s="3">
        <v>39.6</v>
      </c>
      <c r="G50" s="3">
        <v>34.5</v>
      </c>
      <c r="H50" s="14">
        <f t="shared" si="1"/>
        <v>23.47078186786009</v>
      </c>
      <c r="I50" s="14">
        <f t="shared" si="0"/>
        <v>11.02921813213991</v>
      </c>
    </row>
    <row r="51" spans="1:9" x14ac:dyDescent="0.25">
      <c r="A51">
        <v>42</v>
      </c>
      <c r="B51" s="3">
        <v>106</v>
      </c>
      <c r="C51" s="3">
        <v>104.3</v>
      </c>
      <c r="D51" s="3">
        <v>115.5</v>
      </c>
      <c r="E51" s="3">
        <v>70.599999999999994</v>
      </c>
      <c r="F51" s="3">
        <v>42.5</v>
      </c>
      <c r="G51" s="3">
        <v>32.9</v>
      </c>
      <c r="H51" s="14">
        <f t="shared" si="1"/>
        <v>9.2192725223108152</v>
      </c>
      <c r="I51" s="14">
        <f t="shared" si="0"/>
        <v>23.680727477689182</v>
      </c>
    </row>
    <row r="52" spans="1:9" x14ac:dyDescent="0.25">
      <c r="A52">
        <v>43</v>
      </c>
      <c r="B52" s="3">
        <v>113.3</v>
      </c>
      <c r="C52" s="3">
        <v>111.2</v>
      </c>
      <c r="D52" s="3">
        <v>114.1</v>
      </c>
      <c r="E52" s="3">
        <v>67.7</v>
      </c>
      <c r="F52" s="3">
        <v>40.9</v>
      </c>
      <c r="G52" s="3">
        <v>31.6</v>
      </c>
      <c r="H52" s="14">
        <f t="shared" si="1"/>
        <v>15.995546729999482</v>
      </c>
      <c r="I52" s="14">
        <f t="shared" si="0"/>
        <v>15.604453270000519</v>
      </c>
    </row>
    <row r="53" spans="1:9" x14ac:dyDescent="0.25">
      <c r="A53">
        <v>44</v>
      </c>
      <c r="B53" s="3">
        <v>106.6</v>
      </c>
      <c r="C53" s="3">
        <v>104.3</v>
      </c>
      <c r="D53" s="3">
        <v>106</v>
      </c>
      <c r="E53" s="3">
        <v>65</v>
      </c>
      <c r="F53" s="3">
        <v>40.200000000000003</v>
      </c>
      <c r="G53" s="3">
        <v>32</v>
      </c>
      <c r="H53" s="14">
        <f t="shared" si="1"/>
        <v>14.240570928233378</v>
      </c>
      <c r="I53" s="14">
        <f t="shared" si="0"/>
        <v>17.759429071766622</v>
      </c>
    </row>
    <row r="54" spans="1:9" x14ac:dyDescent="0.25">
      <c r="A54">
        <v>45</v>
      </c>
      <c r="B54" s="3">
        <v>85.1</v>
      </c>
      <c r="C54" s="3">
        <v>76</v>
      </c>
      <c r="D54" s="3">
        <v>88.2</v>
      </c>
      <c r="E54" s="3">
        <v>50</v>
      </c>
      <c r="F54" s="3">
        <v>34.700000000000003</v>
      </c>
      <c r="G54" s="3">
        <v>7.7</v>
      </c>
      <c r="H54" s="14">
        <f t="shared" si="1"/>
        <v>-0.33376783800525978</v>
      </c>
      <c r="I54" s="14">
        <f t="shared" si="0"/>
        <v>8.0337678380052608</v>
      </c>
    </row>
    <row r="55" spans="1:9" x14ac:dyDescent="0.25">
      <c r="A55">
        <v>46</v>
      </c>
      <c r="B55" s="3">
        <v>96.6</v>
      </c>
      <c r="C55" s="3">
        <v>81.5</v>
      </c>
      <c r="D55" s="3">
        <v>97.2</v>
      </c>
      <c r="E55" s="3">
        <v>58.4</v>
      </c>
      <c r="F55" s="3">
        <v>38.200000000000003</v>
      </c>
      <c r="G55" s="3">
        <v>13.9</v>
      </c>
      <c r="H55" s="14">
        <f t="shared" si="1"/>
        <v>-2.2352419616756247</v>
      </c>
      <c r="I55" s="14">
        <f t="shared" si="0"/>
        <v>16.135241961675625</v>
      </c>
    </row>
    <row r="56" spans="1:9" x14ac:dyDescent="0.25">
      <c r="A56">
        <v>47</v>
      </c>
      <c r="B56" s="3">
        <v>88.2</v>
      </c>
      <c r="C56" s="3">
        <v>73.7</v>
      </c>
      <c r="D56" s="3">
        <v>88.5</v>
      </c>
      <c r="E56" s="3">
        <v>53.3</v>
      </c>
      <c r="F56" s="3">
        <v>34.5</v>
      </c>
      <c r="G56" s="3">
        <v>10.8</v>
      </c>
      <c r="H56" s="14">
        <f t="shared" si="1"/>
        <v>-3.3194694181716038</v>
      </c>
      <c r="I56" s="14">
        <f t="shared" si="0"/>
        <v>14.119469418171605</v>
      </c>
    </row>
    <row r="57" spans="1:9" x14ac:dyDescent="0.25">
      <c r="A57">
        <v>48</v>
      </c>
      <c r="B57" s="3">
        <v>89.8</v>
      </c>
      <c r="C57" s="3">
        <v>79.5</v>
      </c>
      <c r="D57" s="3">
        <v>92.7</v>
      </c>
      <c r="E57" s="3">
        <v>52.7</v>
      </c>
      <c r="F57" s="3">
        <v>37.5</v>
      </c>
      <c r="G57" s="3">
        <v>5.6</v>
      </c>
      <c r="H57" s="14">
        <f t="shared" si="1"/>
        <v>-0.67169076880635004</v>
      </c>
      <c r="I57" s="14">
        <f t="shared" si="0"/>
        <v>6.2716907688063497</v>
      </c>
    </row>
    <row r="58" spans="1:9" x14ac:dyDescent="0.25">
      <c r="A58">
        <v>49</v>
      </c>
      <c r="B58" s="3">
        <v>92.3</v>
      </c>
      <c r="C58" s="3">
        <v>83.4</v>
      </c>
      <c r="D58" s="3">
        <v>90.4</v>
      </c>
      <c r="E58" s="3">
        <v>52</v>
      </c>
      <c r="F58" s="3">
        <v>35.799999999999997</v>
      </c>
      <c r="G58" s="3">
        <v>13.6</v>
      </c>
      <c r="H58" s="14">
        <f t="shared" si="1"/>
        <v>4.4218951484264277</v>
      </c>
      <c r="I58" s="14">
        <f t="shared" si="0"/>
        <v>9.1781048515735719</v>
      </c>
    </row>
    <row r="59" spans="1:9" x14ac:dyDescent="0.25">
      <c r="A59">
        <v>50</v>
      </c>
      <c r="B59" s="3">
        <v>83.4</v>
      </c>
      <c r="C59" s="3">
        <v>70.400000000000006</v>
      </c>
      <c r="D59" s="3">
        <v>87.2</v>
      </c>
      <c r="E59" s="3">
        <v>50.6</v>
      </c>
      <c r="F59" s="3">
        <v>34.4</v>
      </c>
      <c r="G59" s="3">
        <v>4</v>
      </c>
      <c r="H59" s="14">
        <f t="shared" si="1"/>
        <v>-5.1213758545065033</v>
      </c>
      <c r="I59" s="14">
        <f t="shared" si="0"/>
        <v>9.1213758545065033</v>
      </c>
    </row>
    <row r="60" spans="1:9" x14ac:dyDescent="0.25">
      <c r="A60">
        <v>51</v>
      </c>
      <c r="B60" s="3">
        <v>90.2</v>
      </c>
      <c r="C60" s="3">
        <v>86.7</v>
      </c>
      <c r="D60" s="3">
        <v>98.3</v>
      </c>
      <c r="E60" s="3">
        <v>52.6</v>
      </c>
      <c r="F60" s="3">
        <v>37.200000000000003</v>
      </c>
      <c r="G60" s="3">
        <v>10.199999999999999</v>
      </c>
      <c r="H60" s="14">
        <f t="shared" si="1"/>
        <v>4.0566798610826069</v>
      </c>
      <c r="I60" s="14">
        <f t="shared" si="0"/>
        <v>6.1433201389173924</v>
      </c>
    </row>
    <row r="61" spans="1:9" x14ac:dyDescent="0.25">
      <c r="A61">
        <v>52</v>
      </c>
      <c r="B61" s="3">
        <v>89.2</v>
      </c>
      <c r="C61" s="3">
        <v>77.900000000000006</v>
      </c>
      <c r="D61" s="3">
        <v>91</v>
      </c>
      <c r="E61" s="3">
        <v>51.4</v>
      </c>
      <c r="F61" s="3">
        <v>34.9</v>
      </c>
      <c r="G61" s="3">
        <v>6.6</v>
      </c>
      <c r="H61" s="14">
        <f t="shared" si="1"/>
        <v>-0.54111358297819123</v>
      </c>
      <c r="I61" s="14">
        <f t="shared" si="0"/>
        <v>7.1411135829781909</v>
      </c>
    </row>
    <row r="62" spans="1:9" x14ac:dyDescent="0.25">
      <c r="A62">
        <v>53</v>
      </c>
      <c r="B62" s="3">
        <v>89.7</v>
      </c>
      <c r="C62" s="3">
        <v>82</v>
      </c>
      <c r="D62" s="3">
        <v>89.1</v>
      </c>
      <c r="E62" s="3">
        <v>49.3</v>
      </c>
      <c r="F62" s="3">
        <v>33.700000000000003</v>
      </c>
      <c r="G62" s="3">
        <v>8</v>
      </c>
      <c r="H62" s="14">
        <f t="shared" si="1"/>
        <v>4.7839282141355532</v>
      </c>
      <c r="I62" s="14">
        <f t="shared" si="0"/>
        <v>3.2160717858644468</v>
      </c>
    </row>
    <row r="63" spans="1:9" x14ac:dyDescent="0.25">
      <c r="A63">
        <v>54</v>
      </c>
      <c r="B63" s="3">
        <v>93.3</v>
      </c>
      <c r="C63" s="3">
        <v>79.599999999999994</v>
      </c>
      <c r="D63" s="3">
        <v>91.6</v>
      </c>
      <c r="E63" s="3">
        <v>52.6</v>
      </c>
      <c r="F63" s="3">
        <v>37.6</v>
      </c>
      <c r="G63" s="3">
        <v>6.3</v>
      </c>
      <c r="H63" s="14">
        <f t="shared" si="1"/>
        <v>-0.75671532993489521</v>
      </c>
      <c r="I63" s="14">
        <f t="shared" si="0"/>
        <v>7.056715329934895</v>
      </c>
    </row>
    <row r="64" spans="1:9" x14ac:dyDescent="0.25">
      <c r="A64">
        <v>55</v>
      </c>
      <c r="B64" s="3">
        <v>87.6</v>
      </c>
      <c r="C64" s="3">
        <v>77.599999999999994</v>
      </c>
      <c r="D64" s="3">
        <v>88.6</v>
      </c>
      <c r="E64" s="3">
        <v>51.9</v>
      </c>
      <c r="F64" s="3">
        <v>34.9</v>
      </c>
      <c r="G64" s="3">
        <v>3.9</v>
      </c>
      <c r="H64" s="14">
        <f t="shared" si="1"/>
        <v>0.56375929996301721</v>
      </c>
      <c r="I64" s="14">
        <f t="shared" si="0"/>
        <v>3.3362407000369827</v>
      </c>
    </row>
    <row r="65" spans="1:9" x14ac:dyDescent="0.25">
      <c r="A65">
        <v>56</v>
      </c>
      <c r="B65" s="3">
        <v>107.6</v>
      </c>
      <c r="C65" s="3">
        <v>100</v>
      </c>
      <c r="D65" s="3">
        <v>99.6</v>
      </c>
      <c r="E65" s="3">
        <v>57.2</v>
      </c>
      <c r="F65" s="3">
        <v>38</v>
      </c>
      <c r="G65" s="3">
        <v>22.6</v>
      </c>
      <c r="H65" s="14">
        <f t="shared" si="1"/>
        <v>13.372135727082799</v>
      </c>
      <c r="I65" s="14">
        <f t="shared" si="0"/>
        <v>9.227864272917202</v>
      </c>
    </row>
    <row r="66" spans="1:9" x14ac:dyDescent="0.25">
      <c r="A66">
        <v>57</v>
      </c>
      <c r="B66" s="3">
        <v>100</v>
      </c>
      <c r="C66" s="3">
        <v>99.8</v>
      </c>
      <c r="D66" s="3">
        <v>102.5</v>
      </c>
      <c r="E66" s="3">
        <v>62.1</v>
      </c>
      <c r="F66" s="3">
        <v>39.6</v>
      </c>
      <c r="G66" s="3">
        <v>20.399999999999999</v>
      </c>
      <c r="H66" s="14">
        <f t="shared" si="1"/>
        <v>12.742185653805569</v>
      </c>
      <c r="I66" s="14">
        <f t="shared" si="0"/>
        <v>7.6578143461944297</v>
      </c>
    </row>
    <row r="67" spans="1:9" x14ac:dyDescent="0.25">
      <c r="A67">
        <v>58</v>
      </c>
      <c r="B67" s="3">
        <v>111.5</v>
      </c>
      <c r="C67" s="3">
        <v>104.2</v>
      </c>
      <c r="D67" s="3">
        <v>105.8</v>
      </c>
      <c r="E67" s="3">
        <v>61.8</v>
      </c>
      <c r="F67" s="3">
        <v>39.799999999999997</v>
      </c>
      <c r="G67" s="3">
        <v>28</v>
      </c>
      <c r="H67" s="14">
        <f t="shared" si="1"/>
        <v>13.437965183950618</v>
      </c>
      <c r="I67" s="14">
        <f t="shared" si="0"/>
        <v>14.562034816049382</v>
      </c>
    </row>
    <row r="68" spans="1:9" x14ac:dyDescent="0.25">
      <c r="A68">
        <v>59</v>
      </c>
      <c r="B68" s="3">
        <v>115.4</v>
      </c>
      <c r="C68" s="3">
        <v>105.3</v>
      </c>
      <c r="D68" s="3">
        <v>97</v>
      </c>
      <c r="E68" s="3">
        <v>59.1</v>
      </c>
      <c r="F68" s="3">
        <v>38</v>
      </c>
      <c r="G68" s="3">
        <v>31.5</v>
      </c>
      <c r="H68" s="14">
        <f t="shared" si="1"/>
        <v>18.462999095928275</v>
      </c>
      <c r="I68" s="14">
        <f t="shared" si="0"/>
        <v>13.037000904071725</v>
      </c>
    </row>
    <row r="69" spans="1:9" x14ac:dyDescent="0.25">
      <c r="A69">
        <v>60</v>
      </c>
      <c r="B69" s="3">
        <v>104.8</v>
      </c>
      <c r="C69" s="3">
        <v>98.3</v>
      </c>
      <c r="D69" s="3">
        <v>99.6</v>
      </c>
      <c r="E69" s="3">
        <v>60.6</v>
      </c>
      <c r="F69" s="3">
        <v>37.700000000000003</v>
      </c>
      <c r="G69" s="3">
        <v>24.6</v>
      </c>
      <c r="H69" s="14">
        <f t="shared" si="1"/>
        <v>12.278402001714781</v>
      </c>
      <c r="I69" s="14">
        <f t="shared" si="0"/>
        <v>12.32159799828522</v>
      </c>
    </row>
    <row r="70" spans="1:9" x14ac:dyDescent="0.25">
      <c r="A70">
        <v>61</v>
      </c>
      <c r="B70" s="3">
        <v>112.3</v>
      </c>
      <c r="C70" s="3">
        <v>104.8</v>
      </c>
      <c r="D70" s="3">
        <v>103.1</v>
      </c>
      <c r="E70" s="3">
        <v>61.6</v>
      </c>
      <c r="F70" s="3">
        <v>40.9</v>
      </c>
      <c r="G70" s="3">
        <v>26.1</v>
      </c>
      <c r="H70" s="14">
        <f t="shared" si="1"/>
        <v>14.778231462575789</v>
      </c>
      <c r="I70" s="14">
        <f t="shared" si="0"/>
        <v>11.321768537424212</v>
      </c>
    </row>
    <row r="71" spans="1:9" x14ac:dyDescent="0.25">
      <c r="A71">
        <v>62</v>
      </c>
      <c r="B71" s="3">
        <v>102.9</v>
      </c>
      <c r="C71" s="3">
        <v>94.7</v>
      </c>
      <c r="D71" s="3">
        <v>100.8</v>
      </c>
      <c r="E71" s="3">
        <v>60.9</v>
      </c>
      <c r="F71" s="3">
        <v>38</v>
      </c>
      <c r="G71" s="3">
        <v>29.8</v>
      </c>
      <c r="H71" s="14">
        <f t="shared" si="1"/>
        <v>8.3416525953378695</v>
      </c>
      <c r="I71" s="14">
        <f t="shared" si="0"/>
        <v>21.458347404662131</v>
      </c>
    </row>
    <row r="72" spans="1:9" x14ac:dyDescent="0.25">
      <c r="A72">
        <v>63</v>
      </c>
      <c r="B72" s="3">
        <v>107.6</v>
      </c>
      <c r="C72" s="3">
        <v>102.4</v>
      </c>
      <c r="D72" s="3">
        <v>99.4</v>
      </c>
      <c r="E72" s="3">
        <v>61</v>
      </c>
      <c r="F72" s="3">
        <v>39.4</v>
      </c>
      <c r="G72" s="3">
        <v>30.7</v>
      </c>
      <c r="H72" s="14">
        <f t="shared" si="1"/>
        <v>15.434180018114438</v>
      </c>
      <c r="I72" s="14">
        <f t="shared" si="0"/>
        <v>15.265819981885562</v>
      </c>
    </row>
    <row r="73" spans="1:9" x14ac:dyDescent="0.25">
      <c r="A73">
        <v>64</v>
      </c>
      <c r="B73" s="3">
        <v>105.3</v>
      </c>
      <c r="C73" s="3">
        <v>99.7</v>
      </c>
      <c r="D73" s="3">
        <v>99.7</v>
      </c>
      <c r="E73" s="3">
        <v>60.8</v>
      </c>
      <c r="F73" s="3">
        <v>40.1</v>
      </c>
      <c r="G73" s="3">
        <v>25.8</v>
      </c>
      <c r="H73" s="14">
        <f t="shared" si="1"/>
        <v>12.767569683956202</v>
      </c>
      <c r="I73" s="14">
        <f t="shared" si="0"/>
        <v>13.032430316043799</v>
      </c>
    </row>
    <row r="74" spans="1:9" x14ac:dyDescent="0.25">
      <c r="A74">
        <v>65</v>
      </c>
      <c r="B74" s="3">
        <v>105.3</v>
      </c>
      <c r="C74" s="3">
        <v>105.5</v>
      </c>
      <c r="D74" s="3">
        <v>108.3</v>
      </c>
      <c r="E74" s="3">
        <v>65</v>
      </c>
      <c r="F74" s="3">
        <v>41.2</v>
      </c>
      <c r="G74" s="3">
        <v>32.299999999999997</v>
      </c>
      <c r="H74" s="14">
        <f t="shared" si="1"/>
        <v>14.312009506504136</v>
      </c>
      <c r="I74" s="14">
        <f t="shared" ref="I74:I137" si="3">(G74-H74)</f>
        <v>17.987990493495861</v>
      </c>
    </row>
    <row r="75" spans="1:9" x14ac:dyDescent="0.25">
      <c r="A75">
        <v>66</v>
      </c>
      <c r="B75" s="3">
        <v>103</v>
      </c>
      <c r="C75" s="3">
        <v>100.3</v>
      </c>
      <c r="D75" s="3">
        <v>104.2</v>
      </c>
      <c r="E75" s="3">
        <v>64.8</v>
      </c>
      <c r="F75" s="3">
        <v>40.200000000000003</v>
      </c>
      <c r="G75" s="3">
        <v>30</v>
      </c>
      <c r="H75" s="14">
        <f t="shared" ref="H75:H138" si="4">$X$6+$W$6*B75+$V$6*C75+$U$6*D75+YV$6*E75+$S$6*F75</f>
        <v>11.701404939188006</v>
      </c>
      <c r="I75" s="14">
        <f t="shared" si="3"/>
        <v>18.298595060811994</v>
      </c>
    </row>
    <row r="76" spans="1:9" x14ac:dyDescent="0.25">
      <c r="A76">
        <v>67</v>
      </c>
      <c r="B76" s="3">
        <v>90</v>
      </c>
      <c r="C76" s="3">
        <v>83.9</v>
      </c>
      <c r="D76" s="3">
        <v>93.9</v>
      </c>
      <c r="E76" s="3">
        <v>55</v>
      </c>
      <c r="F76" s="3">
        <v>36.1</v>
      </c>
      <c r="G76" s="3">
        <v>21.5</v>
      </c>
      <c r="H76" s="14">
        <f t="shared" si="4"/>
        <v>3.6499588527146418</v>
      </c>
      <c r="I76" s="14">
        <f t="shared" si="3"/>
        <v>17.85004114728536</v>
      </c>
    </row>
    <row r="77" spans="1:9" x14ac:dyDescent="0.25">
      <c r="A77">
        <v>68</v>
      </c>
      <c r="B77" s="3">
        <v>95.4</v>
      </c>
      <c r="C77" s="3">
        <v>86.6</v>
      </c>
      <c r="D77" s="3">
        <v>91.8</v>
      </c>
      <c r="E77" s="3">
        <v>54.3</v>
      </c>
      <c r="F77" s="3">
        <v>35.4</v>
      </c>
      <c r="G77" s="3">
        <v>13.8</v>
      </c>
      <c r="H77" s="14">
        <f t="shared" si="4"/>
        <v>6.5613707779404056</v>
      </c>
      <c r="I77" s="14">
        <f t="shared" si="3"/>
        <v>7.2386292220595951</v>
      </c>
    </row>
    <row r="78" spans="1:9" x14ac:dyDescent="0.25">
      <c r="A78">
        <v>69</v>
      </c>
      <c r="B78" s="3">
        <v>89.3</v>
      </c>
      <c r="C78" s="3">
        <v>78.400000000000006</v>
      </c>
      <c r="D78" s="3">
        <v>96.1</v>
      </c>
      <c r="E78" s="3">
        <v>56</v>
      </c>
      <c r="F78" s="3">
        <v>37.4</v>
      </c>
      <c r="G78" s="3">
        <v>6.3</v>
      </c>
      <c r="H78" s="14">
        <f t="shared" si="4"/>
        <v>-3.2254411447388271</v>
      </c>
      <c r="I78" s="14">
        <f t="shared" si="3"/>
        <v>9.5254411447388279</v>
      </c>
    </row>
    <row r="79" spans="1:9" x14ac:dyDescent="0.25">
      <c r="A79">
        <v>70</v>
      </c>
      <c r="B79" s="3">
        <v>94.4</v>
      </c>
      <c r="C79" s="3">
        <v>84.6</v>
      </c>
      <c r="D79" s="3">
        <v>94.3</v>
      </c>
      <c r="E79" s="3">
        <v>51.2</v>
      </c>
      <c r="F79" s="3">
        <v>37.4</v>
      </c>
      <c r="G79" s="3">
        <v>12.9</v>
      </c>
      <c r="H79" s="14">
        <f t="shared" si="4"/>
        <v>2.9170964527483498</v>
      </c>
      <c r="I79" s="14">
        <f t="shared" si="3"/>
        <v>9.9829035472516505</v>
      </c>
    </row>
    <row r="80" spans="1:9" x14ac:dyDescent="0.25">
      <c r="A80">
        <v>71</v>
      </c>
      <c r="B80" s="3">
        <v>97.6</v>
      </c>
      <c r="C80" s="3">
        <v>91.5</v>
      </c>
      <c r="D80" s="3">
        <v>98.5</v>
      </c>
      <c r="E80" s="3">
        <v>56.6</v>
      </c>
      <c r="F80" s="3">
        <v>38.6</v>
      </c>
      <c r="G80" s="3">
        <v>24.3</v>
      </c>
      <c r="H80" s="14">
        <f t="shared" si="4"/>
        <v>6.9667415991086283</v>
      </c>
      <c r="I80" s="14">
        <f t="shared" si="3"/>
        <v>17.333258400891374</v>
      </c>
    </row>
    <row r="81" spans="1:9" x14ac:dyDescent="0.25">
      <c r="A81">
        <v>72</v>
      </c>
      <c r="B81" s="3">
        <v>88.5</v>
      </c>
      <c r="C81" s="3">
        <v>82.8</v>
      </c>
      <c r="D81" s="3">
        <v>95.5</v>
      </c>
      <c r="E81" s="3">
        <v>58.9</v>
      </c>
      <c r="F81" s="3">
        <v>37.6</v>
      </c>
      <c r="G81" s="3">
        <v>8.8000000000000007</v>
      </c>
      <c r="H81" s="14">
        <f t="shared" si="4"/>
        <v>1.5899505775336245</v>
      </c>
      <c r="I81" s="14">
        <f t="shared" si="3"/>
        <v>7.2100494224663763</v>
      </c>
    </row>
    <row r="82" spans="1:9" x14ac:dyDescent="0.25">
      <c r="A82">
        <v>73</v>
      </c>
      <c r="B82" s="3">
        <v>93.6</v>
      </c>
      <c r="C82" s="3">
        <v>82.9</v>
      </c>
      <c r="D82" s="3">
        <v>96.3</v>
      </c>
      <c r="E82" s="3">
        <v>52.9</v>
      </c>
      <c r="F82" s="3">
        <v>37.5</v>
      </c>
      <c r="G82" s="3">
        <v>8.5</v>
      </c>
      <c r="H82" s="14">
        <f t="shared" si="4"/>
        <v>0.39255209532232271</v>
      </c>
      <c r="I82" s="14">
        <f t="shared" si="3"/>
        <v>8.1074479046776773</v>
      </c>
    </row>
    <row r="83" spans="1:9" x14ac:dyDescent="0.25">
      <c r="A83">
        <v>74</v>
      </c>
      <c r="B83" s="3">
        <v>87.7</v>
      </c>
      <c r="C83" s="3">
        <v>76</v>
      </c>
      <c r="D83" s="3">
        <v>88.6</v>
      </c>
      <c r="E83" s="3">
        <v>50.9</v>
      </c>
      <c r="F83" s="3">
        <v>35.4</v>
      </c>
      <c r="G83" s="3">
        <v>13.5</v>
      </c>
      <c r="H83" s="14">
        <f t="shared" si="4"/>
        <v>-1.2385548051833393</v>
      </c>
      <c r="I83" s="14">
        <f t="shared" si="3"/>
        <v>14.738554805183339</v>
      </c>
    </row>
    <row r="84" spans="1:9" x14ac:dyDescent="0.25">
      <c r="A84">
        <v>75</v>
      </c>
      <c r="B84" s="3">
        <v>93.4</v>
      </c>
      <c r="C84" s="3">
        <v>83.3</v>
      </c>
      <c r="D84" s="3">
        <v>93</v>
      </c>
      <c r="E84" s="3">
        <v>55.5</v>
      </c>
      <c r="F84" s="3">
        <v>35.200000000000003</v>
      </c>
      <c r="G84" s="3">
        <v>11.8</v>
      </c>
      <c r="H84" s="14">
        <f t="shared" si="4"/>
        <v>3.1111643107104054</v>
      </c>
      <c r="I84" s="14">
        <f t="shared" si="3"/>
        <v>8.6888356892895953</v>
      </c>
    </row>
    <row r="85" spans="1:9" x14ac:dyDescent="0.25">
      <c r="A85">
        <v>76</v>
      </c>
      <c r="B85" s="3">
        <v>91.6</v>
      </c>
      <c r="C85" s="3">
        <v>81.8</v>
      </c>
      <c r="D85" s="3">
        <v>94.8</v>
      </c>
      <c r="E85" s="3">
        <v>54.5</v>
      </c>
      <c r="F85" s="3">
        <v>37</v>
      </c>
      <c r="G85" s="3">
        <v>18.5</v>
      </c>
      <c r="H85" s="14">
        <f t="shared" si="4"/>
        <v>0.51229708677568908</v>
      </c>
      <c r="I85" s="14">
        <f t="shared" si="3"/>
        <v>17.987702913224311</v>
      </c>
    </row>
    <row r="86" spans="1:9" x14ac:dyDescent="0.25">
      <c r="A86">
        <v>77</v>
      </c>
      <c r="B86" s="3">
        <v>91.6</v>
      </c>
      <c r="C86" s="3">
        <v>78.8</v>
      </c>
      <c r="D86" s="3">
        <v>94.3</v>
      </c>
      <c r="E86" s="3">
        <v>56.7</v>
      </c>
      <c r="F86" s="3">
        <v>39.700000000000003</v>
      </c>
      <c r="G86" s="3">
        <v>8.8000000000000007</v>
      </c>
      <c r="H86" s="14">
        <f t="shared" si="4"/>
        <v>-3.1793301040431441</v>
      </c>
      <c r="I86" s="14">
        <f t="shared" si="3"/>
        <v>11.979330104043145</v>
      </c>
    </row>
    <row r="87" spans="1:9" x14ac:dyDescent="0.25">
      <c r="A87">
        <v>78</v>
      </c>
      <c r="B87" s="3">
        <v>102</v>
      </c>
      <c r="C87" s="3">
        <v>95</v>
      </c>
      <c r="D87" s="3">
        <v>98.3</v>
      </c>
      <c r="E87" s="3">
        <v>55</v>
      </c>
      <c r="F87" s="3">
        <v>38.299999999999997</v>
      </c>
      <c r="G87" s="3">
        <v>22.2</v>
      </c>
      <c r="H87" s="14">
        <f t="shared" si="4"/>
        <v>9.8693740492882327</v>
      </c>
      <c r="I87" s="14">
        <f t="shared" si="3"/>
        <v>12.330625950711767</v>
      </c>
    </row>
    <row r="88" spans="1:9" x14ac:dyDescent="0.25">
      <c r="A88">
        <v>79</v>
      </c>
      <c r="B88" s="3">
        <v>96.4</v>
      </c>
      <c r="C88" s="3">
        <v>95.4</v>
      </c>
      <c r="D88" s="3">
        <v>99.3</v>
      </c>
      <c r="E88" s="3">
        <v>53.5</v>
      </c>
      <c r="F88" s="3">
        <v>37.5</v>
      </c>
      <c r="G88" s="3">
        <v>21.5</v>
      </c>
      <c r="H88" s="14">
        <f t="shared" si="4"/>
        <v>11.132565314263431</v>
      </c>
      <c r="I88" s="14">
        <f t="shared" si="3"/>
        <v>10.367434685736569</v>
      </c>
    </row>
    <row r="89" spans="1:9" x14ac:dyDescent="0.25">
      <c r="A89">
        <v>80</v>
      </c>
      <c r="B89" s="3">
        <v>102.7</v>
      </c>
      <c r="C89" s="3">
        <v>98.6</v>
      </c>
      <c r="D89" s="3">
        <v>100.2</v>
      </c>
      <c r="E89" s="3">
        <v>56.5</v>
      </c>
      <c r="F89" s="3">
        <v>39.299999999999997</v>
      </c>
      <c r="G89" s="3">
        <v>18.8</v>
      </c>
      <c r="H89" s="14">
        <f t="shared" si="4"/>
        <v>12.176869656562639</v>
      </c>
      <c r="I89" s="14">
        <f t="shared" si="3"/>
        <v>6.6231303434373618</v>
      </c>
    </row>
    <row r="90" spans="1:9" x14ac:dyDescent="0.25">
      <c r="A90">
        <v>81</v>
      </c>
      <c r="B90" s="3">
        <v>97.7</v>
      </c>
      <c r="C90" s="3">
        <v>95.8</v>
      </c>
      <c r="D90" s="3">
        <v>97.1</v>
      </c>
      <c r="E90" s="3">
        <v>54.8</v>
      </c>
      <c r="F90" s="3">
        <v>38.200000000000003</v>
      </c>
      <c r="G90" s="3">
        <v>31.4</v>
      </c>
      <c r="H90" s="14">
        <f t="shared" si="4"/>
        <v>12.076732024757726</v>
      </c>
      <c r="I90" s="14">
        <f t="shared" si="3"/>
        <v>19.323267975242274</v>
      </c>
    </row>
    <row r="91" spans="1:9" x14ac:dyDescent="0.25">
      <c r="A91">
        <v>82</v>
      </c>
      <c r="B91" s="3">
        <v>97.1</v>
      </c>
      <c r="C91" s="3">
        <v>89</v>
      </c>
      <c r="D91" s="3">
        <v>96.9</v>
      </c>
      <c r="E91" s="3">
        <v>54.8</v>
      </c>
      <c r="F91" s="3">
        <v>38</v>
      </c>
      <c r="G91" s="3">
        <v>26.8</v>
      </c>
      <c r="H91" s="14">
        <f t="shared" si="4"/>
        <v>5.4653032382631395</v>
      </c>
      <c r="I91" s="14">
        <f t="shared" si="3"/>
        <v>21.334696761736861</v>
      </c>
    </row>
    <row r="92" spans="1:9" x14ac:dyDescent="0.25">
      <c r="A92">
        <v>83</v>
      </c>
      <c r="B92" s="3">
        <v>103.1</v>
      </c>
      <c r="C92" s="3">
        <v>97.8</v>
      </c>
      <c r="D92" s="3">
        <v>99.6</v>
      </c>
      <c r="E92" s="3">
        <v>58.9</v>
      </c>
      <c r="F92" s="3">
        <v>39</v>
      </c>
      <c r="G92" s="3">
        <v>18.399999999999999</v>
      </c>
      <c r="H92" s="14">
        <f t="shared" si="4"/>
        <v>11.666717943712692</v>
      </c>
      <c r="I92" s="14">
        <f t="shared" si="3"/>
        <v>6.7332820562873064</v>
      </c>
    </row>
    <row r="93" spans="1:9" x14ac:dyDescent="0.25">
      <c r="A93">
        <v>84</v>
      </c>
      <c r="B93" s="3">
        <v>101.8</v>
      </c>
      <c r="C93" s="3">
        <v>94.9</v>
      </c>
      <c r="D93" s="3">
        <v>95</v>
      </c>
      <c r="E93" s="3">
        <v>56</v>
      </c>
      <c r="F93" s="3">
        <v>36.5</v>
      </c>
      <c r="G93" s="3">
        <v>27</v>
      </c>
      <c r="H93" s="14">
        <f t="shared" si="4"/>
        <v>11.917891008485304</v>
      </c>
      <c r="I93" s="14">
        <f t="shared" si="3"/>
        <v>15.082108991514696</v>
      </c>
    </row>
    <row r="94" spans="1:9" x14ac:dyDescent="0.25">
      <c r="A94">
        <v>85</v>
      </c>
      <c r="B94" s="3">
        <v>101.4</v>
      </c>
      <c r="C94" s="3">
        <v>99.8</v>
      </c>
      <c r="D94" s="3">
        <v>96.2</v>
      </c>
      <c r="E94" s="3">
        <v>56.3</v>
      </c>
      <c r="F94" s="3">
        <v>36.6</v>
      </c>
      <c r="G94" s="3">
        <v>27</v>
      </c>
      <c r="H94" s="14">
        <f t="shared" si="4"/>
        <v>16.366762290859544</v>
      </c>
      <c r="I94" s="14">
        <f t="shared" si="3"/>
        <v>10.633237709140456</v>
      </c>
    </row>
    <row r="95" spans="1:9" x14ac:dyDescent="0.25">
      <c r="A95">
        <v>86</v>
      </c>
      <c r="B95" s="3">
        <v>98.9</v>
      </c>
      <c r="C95" s="3">
        <v>89.7</v>
      </c>
      <c r="D95" s="3">
        <v>96.2</v>
      </c>
      <c r="E95" s="3">
        <v>54.7</v>
      </c>
      <c r="F95" s="3">
        <v>37.799999999999997</v>
      </c>
      <c r="G95" s="3">
        <v>26.6</v>
      </c>
      <c r="H95" s="14">
        <f t="shared" si="4"/>
        <v>6.2224122519000886</v>
      </c>
      <c r="I95" s="14">
        <f t="shared" si="3"/>
        <v>20.377587748099913</v>
      </c>
    </row>
    <row r="96" spans="1:9" x14ac:dyDescent="0.25">
      <c r="A96">
        <v>87</v>
      </c>
      <c r="B96" s="3">
        <v>97.5</v>
      </c>
      <c r="C96" s="3">
        <v>88.1</v>
      </c>
      <c r="D96" s="3">
        <v>96.9</v>
      </c>
      <c r="E96" s="3">
        <v>57.2</v>
      </c>
      <c r="F96" s="3">
        <v>37.700000000000003</v>
      </c>
      <c r="G96" s="3">
        <v>14.9</v>
      </c>
      <c r="H96" s="14">
        <f t="shared" si="4"/>
        <v>4.5773063278473174</v>
      </c>
      <c r="I96" s="14">
        <f t="shared" si="3"/>
        <v>10.322693672152683</v>
      </c>
    </row>
    <row r="97" spans="1:9" x14ac:dyDescent="0.25">
      <c r="A97">
        <v>88</v>
      </c>
      <c r="B97" s="3">
        <v>104.3</v>
      </c>
      <c r="C97" s="3">
        <v>90.9</v>
      </c>
      <c r="D97" s="3">
        <v>93.8</v>
      </c>
      <c r="E97" s="3">
        <v>57.8</v>
      </c>
      <c r="F97" s="3">
        <v>39.5</v>
      </c>
      <c r="G97" s="3">
        <v>23.1</v>
      </c>
      <c r="H97" s="14">
        <f t="shared" si="4"/>
        <v>6.966601462422263</v>
      </c>
      <c r="I97" s="14">
        <f t="shared" si="3"/>
        <v>16.13339853757774</v>
      </c>
    </row>
    <row r="98" spans="1:9" x14ac:dyDescent="0.25">
      <c r="A98">
        <v>89</v>
      </c>
      <c r="B98" s="3">
        <v>97.3</v>
      </c>
      <c r="C98" s="3">
        <v>86</v>
      </c>
      <c r="D98" s="3">
        <v>99.3</v>
      </c>
      <c r="E98" s="3">
        <v>61</v>
      </c>
      <c r="F98" s="3">
        <v>38.4</v>
      </c>
      <c r="G98" s="3">
        <v>8.3000000000000007</v>
      </c>
      <c r="H98" s="14">
        <f t="shared" si="4"/>
        <v>1.1534085451362692</v>
      </c>
      <c r="I98" s="14">
        <f t="shared" si="3"/>
        <v>7.1465914548637315</v>
      </c>
    </row>
    <row r="99" spans="1:9" x14ac:dyDescent="0.25">
      <c r="A99">
        <v>90</v>
      </c>
      <c r="B99" s="3">
        <v>96.7</v>
      </c>
      <c r="C99" s="3">
        <v>86.5</v>
      </c>
      <c r="D99" s="3">
        <v>98.3</v>
      </c>
      <c r="E99" s="3">
        <v>60.4</v>
      </c>
      <c r="F99" s="3">
        <v>39.9</v>
      </c>
      <c r="G99" s="3">
        <v>14.1</v>
      </c>
      <c r="H99" s="14">
        <f t="shared" si="4"/>
        <v>1.7416835909070141</v>
      </c>
      <c r="I99" s="14">
        <f t="shared" si="3"/>
        <v>12.358316409092986</v>
      </c>
    </row>
    <row r="100" spans="1:9" x14ac:dyDescent="0.25">
      <c r="A100">
        <v>91</v>
      </c>
      <c r="B100" s="3">
        <v>99.7</v>
      </c>
      <c r="C100" s="3">
        <v>95.6</v>
      </c>
      <c r="D100" s="3">
        <v>102.2</v>
      </c>
      <c r="E100" s="3">
        <v>58.3</v>
      </c>
      <c r="F100" s="3">
        <v>38.200000000000003</v>
      </c>
      <c r="G100" s="3">
        <v>20.5</v>
      </c>
      <c r="H100" s="14">
        <f t="shared" si="4"/>
        <v>9.1454531047162479</v>
      </c>
      <c r="I100" s="14">
        <f t="shared" si="3"/>
        <v>11.354546895283752</v>
      </c>
    </row>
    <row r="101" spans="1:9" x14ac:dyDescent="0.25">
      <c r="A101">
        <v>92</v>
      </c>
      <c r="B101" s="3">
        <v>101.9</v>
      </c>
      <c r="C101" s="3">
        <v>93.2</v>
      </c>
      <c r="D101" s="3">
        <v>100.6</v>
      </c>
      <c r="E101" s="3">
        <v>58.9</v>
      </c>
      <c r="F101" s="3">
        <v>39.700000000000003</v>
      </c>
      <c r="G101" s="3">
        <v>18.2</v>
      </c>
      <c r="H101" s="14">
        <f t="shared" si="4"/>
        <v>6.5467058963683389</v>
      </c>
      <c r="I101" s="14">
        <f t="shared" si="3"/>
        <v>11.65329410363166</v>
      </c>
    </row>
    <row r="102" spans="1:9" x14ac:dyDescent="0.25">
      <c r="A102">
        <v>93</v>
      </c>
      <c r="B102" s="3">
        <v>97.2</v>
      </c>
      <c r="C102" s="3">
        <v>83.1</v>
      </c>
      <c r="D102" s="3">
        <v>95.4</v>
      </c>
      <c r="E102" s="3">
        <v>56.9</v>
      </c>
      <c r="F102" s="3">
        <v>38.299999999999997</v>
      </c>
      <c r="G102" s="3">
        <v>8.5</v>
      </c>
      <c r="H102" s="14">
        <f t="shared" si="4"/>
        <v>6.8014815278999663E-2</v>
      </c>
      <c r="I102" s="14">
        <f t="shared" si="3"/>
        <v>8.4319851847210003</v>
      </c>
    </row>
    <row r="103" spans="1:9" x14ac:dyDescent="0.25">
      <c r="A103">
        <v>94</v>
      </c>
      <c r="B103" s="3">
        <v>106.6</v>
      </c>
      <c r="C103" s="3">
        <v>97.5</v>
      </c>
      <c r="D103" s="3">
        <v>100.6</v>
      </c>
      <c r="E103" s="3">
        <v>58.9</v>
      </c>
      <c r="F103" s="3">
        <v>40.5</v>
      </c>
      <c r="G103" s="3">
        <v>24.9</v>
      </c>
      <c r="H103" s="14">
        <f t="shared" si="4"/>
        <v>9.7493462230759569</v>
      </c>
      <c r="I103" s="14">
        <f t="shared" si="3"/>
        <v>15.150653776924042</v>
      </c>
    </row>
    <row r="104" spans="1:9" x14ac:dyDescent="0.25">
      <c r="A104">
        <v>95</v>
      </c>
      <c r="B104" s="3">
        <v>99.6</v>
      </c>
      <c r="C104" s="3">
        <v>88.8</v>
      </c>
      <c r="D104" s="3">
        <v>101.4</v>
      </c>
      <c r="E104" s="3">
        <v>57.4</v>
      </c>
      <c r="F104" s="3">
        <v>39.6</v>
      </c>
      <c r="G104" s="3">
        <v>9</v>
      </c>
      <c r="H104" s="14">
        <f t="shared" si="4"/>
        <v>2.1913921142734605</v>
      </c>
      <c r="I104" s="14">
        <f t="shared" si="3"/>
        <v>6.8086078857265395</v>
      </c>
    </row>
    <row r="105" spans="1:9" x14ac:dyDescent="0.25">
      <c r="A105">
        <v>96</v>
      </c>
      <c r="B105" s="3">
        <v>113.2</v>
      </c>
      <c r="C105" s="3">
        <v>99.2</v>
      </c>
      <c r="D105" s="3">
        <v>107.5</v>
      </c>
      <c r="E105" s="3">
        <v>61.7</v>
      </c>
      <c r="F105" s="3">
        <v>42.3</v>
      </c>
      <c r="G105" s="3">
        <v>17.399999999999999</v>
      </c>
      <c r="H105" s="14">
        <f t="shared" si="4"/>
        <v>6.4525107080803501</v>
      </c>
      <c r="I105" s="14">
        <f t="shared" si="3"/>
        <v>10.947489291919648</v>
      </c>
    </row>
    <row r="106" spans="1:9" x14ac:dyDescent="0.25">
      <c r="A106">
        <v>97</v>
      </c>
      <c r="B106" s="3">
        <v>99.1</v>
      </c>
      <c r="C106" s="3">
        <v>91.6</v>
      </c>
      <c r="D106" s="3">
        <v>102.4</v>
      </c>
      <c r="E106" s="3">
        <v>60.6</v>
      </c>
      <c r="F106" s="3">
        <v>39.4</v>
      </c>
      <c r="G106" s="3">
        <v>9.6</v>
      </c>
      <c r="H106" s="14">
        <f t="shared" si="4"/>
        <v>4.7242892447641704</v>
      </c>
      <c r="I106" s="14">
        <f t="shared" si="3"/>
        <v>4.8757107552358292</v>
      </c>
    </row>
    <row r="107" spans="1:9" x14ac:dyDescent="0.25">
      <c r="A107">
        <v>98</v>
      </c>
      <c r="B107" s="3">
        <v>99.4</v>
      </c>
      <c r="C107" s="3">
        <v>86.7</v>
      </c>
      <c r="D107" s="3">
        <v>96.2</v>
      </c>
      <c r="E107" s="3">
        <v>62.1</v>
      </c>
      <c r="F107" s="3">
        <v>39.299999999999997</v>
      </c>
      <c r="G107" s="3">
        <v>11.3</v>
      </c>
      <c r="H107" s="14">
        <f t="shared" si="4"/>
        <v>2.5995589031639685</v>
      </c>
      <c r="I107" s="14">
        <f t="shared" si="3"/>
        <v>8.7004410968360322</v>
      </c>
    </row>
    <row r="108" spans="1:9" x14ac:dyDescent="0.25">
      <c r="A108">
        <v>99</v>
      </c>
      <c r="B108" s="3">
        <v>95.1</v>
      </c>
      <c r="C108" s="3">
        <v>88.2</v>
      </c>
      <c r="D108" s="3">
        <v>92.8</v>
      </c>
      <c r="E108" s="3">
        <v>54.7</v>
      </c>
      <c r="F108" s="3">
        <v>37.299999999999997</v>
      </c>
      <c r="G108" s="3">
        <v>17.8</v>
      </c>
      <c r="H108" s="14">
        <f t="shared" si="4"/>
        <v>7.1530382995937387</v>
      </c>
      <c r="I108" s="14">
        <f t="shared" si="3"/>
        <v>10.646961700406262</v>
      </c>
    </row>
    <row r="109" spans="1:9" x14ac:dyDescent="0.25">
      <c r="A109">
        <v>100</v>
      </c>
      <c r="B109" s="3">
        <v>107.5</v>
      </c>
      <c r="C109" s="3">
        <v>94</v>
      </c>
      <c r="D109" s="3">
        <v>103.7</v>
      </c>
      <c r="E109" s="3">
        <v>62.7</v>
      </c>
      <c r="F109" s="3">
        <v>39</v>
      </c>
      <c r="G109" s="3">
        <v>22.2</v>
      </c>
      <c r="H109" s="14">
        <f t="shared" si="4"/>
        <v>5.0998420219584748</v>
      </c>
      <c r="I109" s="14">
        <f t="shared" si="3"/>
        <v>17.100157978041523</v>
      </c>
    </row>
    <row r="110" spans="1:9" x14ac:dyDescent="0.25">
      <c r="A110">
        <v>101</v>
      </c>
      <c r="B110" s="3">
        <v>106.5</v>
      </c>
      <c r="C110" s="3">
        <v>95</v>
      </c>
      <c r="D110" s="3">
        <v>101.7</v>
      </c>
      <c r="E110" s="3">
        <v>59</v>
      </c>
      <c r="F110" s="3">
        <v>39.4</v>
      </c>
      <c r="G110" s="3">
        <v>21.2</v>
      </c>
      <c r="H110" s="14">
        <f t="shared" si="4"/>
        <v>7.0915970813212095</v>
      </c>
      <c r="I110" s="14">
        <f t="shared" si="3"/>
        <v>14.10840291867879</v>
      </c>
    </row>
    <row r="111" spans="1:9" x14ac:dyDescent="0.25">
      <c r="A111">
        <v>102</v>
      </c>
      <c r="B111" s="3">
        <v>99.1</v>
      </c>
      <c r="C111" s="3">
        <v>92</v>
      </c>
      <c r="D111" s="3">
        <v>98.3</v>
      </c>
      <c r="E111" s="3">
        <v>59.3</v>
      </c>
      <c r="F111" s="3">
        <v>38.4</v>
      </c>
      <c r="G111" s="3">
        <v>20.399999999999999</v>
      </c>
      <c r="H111" s="14">
        <f t="shared" si="4"/>
        <v>7.3475196356158996</v>
      </c>
      <c r="I111" s="14">
        <f t="shared" si="3"/>
        <v>13.052480364384099</v>
      </c>
    </row>
    <row r="112" spans="1:9" x14ac:dyDescent="0.25">
      <c r="A112">
        <v>103</v>
      </c>
      <c r="B112" s="3">
        <v>96.7</v>
      </c>
      <c r="C112" s="3">
        <v>89.2</v>
      </c>
      <c r="D112" s="3">
        <v>98.3</v>
      </c>
      <c r="E112" s="3">
        <v>60</v>
      </c>
      <c r="F112" s="3">
        <v>38.4</v>
      </c>
      <c r="G112" s="3">
        <v>20.100000000000001</v>
      </c>
      <c r="H112" s="14">
        <f t="shared" si="4"/>
        <v>4.9665273588641945</v>
      </c>
      <c r="I112" s="14">
        <f t="shared" si="3"/>
        <v>15.133472641135807</v>
      </c>
    </row>
    <row r="113" spans="1:9" x14ac:dyDescent="0.25">
      <c r="A113">
        <v>104</v>
      </c>
      <c r="B113" s="3">
        <v>103.5</v>
      </c>
      <c r="C113" s="3">
        <v>95.5</v>
      </c>
      <c r="D113" s="3">
        <v>101.6</v>
      </c>
      <c r="E113" s="3">
        <v>59.1</v>
      </c>
      <c r="F113" s="3">
        <v>39.799999999999997</v>
      </c>
      <c r="G113" s="3">
        <v>22.3</v>
      </c>
      <c r="H113" s="14">
        <f t="shared" si="4"/>
        <v>8.0787651999956029</v>
      </c>
      <c r="I113" s="14">
        <f t="shared" si="3"/>
        <v>14.221234800004398</v>
      </c>
    </row>
    <row r="114" spans="1:9" x14ac:dyDescent="0.25">
      <c r="A114">
        <v>105</v>
      </c>
      <c r="B114" s="3">
        <v>104</v>
      </c>
      <c r="C114" s="3">
        <v>98.6</v>
      </c>
      <c r="D114" s="3">
        <v>99.5</v>
      </c>
      <c r="E114" s="3">
        <v>59.5</v>
      </c>
      <c r="F114" s="3">
        <v>36.1</v>
      </c>
      <c r="G114" s="3">
        <v>25.4</v>
      </c>
      <c r="H114" s="14">
        <f t="shared" si="4"/>
        <v>13.304033123510971</v>
      </c>
      <c r="I114" s="14">
        <f t="shared" si="3"/>
        <v>12.095966876489028</v>
      </c>
    </row>
    <row r="115" spans="1:9" x14ac:dyDescent="0.25">
      <c r="A115">
        <v>106</v>
      </c>
      <c r="B115" s="3">
        <v>93.1</v>
      </c>
      <c r="C115" s="3">
        <v>87.3</v>
      </c>
      <c r="D115" s="3">
        <v>96.6</v>
      </c>
      <c r="E115" s="3">
        <v>54.7</v>
      </c>
      <c r="F115" s="3">
        <v>39</v>
      </c>
      <c r="G115" s="3">
        <v>18</v>
      </c>
      <c r="H115" s="14">
        <f t="shared" si="4"/>
        <v>4.3098972225120935</v>
      </c>
      <c r="I115" s="14">
        <f t="shared" si="3"/>
        <v>13.690102777487906</v>
      </c>
    </row>
    <row r="116" spans="1:9" x14ac:dyDescent="0.25">
      <c r="A116">
        <v>107</v>
      </c>
      <c r="B116" s="3">
        <v>105.2</v>
      </c>
      <c r="C116" s="3">
        <v>102.8</v>
      </c>
      <c r="D116" s="3">
        <v>103.6</v>
      </c>
      <c r="E116" s="3">
        <v>61.2</v>
      </c>
      <c r="F116" s="3">
        <v>39.299999999999997</v>
      </c>
      <c r="G116" s="3">
        <v>19.3</v>
      </c>
      <c r="H116" s="14">
        <f t="shared" si="4"/>
        <v>14.388390741023096</v>
      </c>
      <c r="I116" s="14">
        <f t="shared" si="3"/>
        <v>4.9116092589769043</v>
      </c>
    </row>
    <row r="117" spans="1:9" x14ac:dyDescent="0.25">
      <c r="A117">
        <v>108</v>
      </c>
      <c r="B117" s="3">
        <v>110</v>
      </c>
      <c r="C117" s="3">
        <v>101.6</v>
      </c>
      <c r="D117" s="3">
        <v>100.7</v>
      </c>
      <c r="E117" s="3">
        <v>55.8</v>
      </c>
      <c r="F117" s="3">
        <v>38.700000000000003</v>
      </c>
      <c r="G117" s="3">
        <v>18.3</v>
      </c>
      <c r="H117" s="14">
        <f t="shared" si="4"/>
        <v>13.801770088681097</v>
      </c>
      <c r="I117" s="14">
        <f t="shared" si="3"/>
        <v>4.4982299113189033</v>
      </c>
    </row>
    <row r="118" spans="1:9" x14ac:dyDescent="0.25">
      <c r="A118">
        <v>109</v>
      </c>
      <c r="B118" s="3">
        <v>110.1</v>
      </c>
      <c r="C118" s="3">
        <v>88.7</v>
      </c>
      <c r="D118" s="3">
        <v>102.1</v>
      </c>
      <c r="E118" s="3">
        <v>57.5</v>
      </c>
      <c r="F118" s="3">
        <v>40</v>
      </c>
      <c r="G118" s="3">
        <v>17.3</v>
      </c>
      <c r="H118" s="14">
        <f t="shared" si="4"/>
        <v>-0.34555365986634534</v>
      </c>
      <c r="I118" s="14">
        <f t="shared" si="3"/>
        <v>17.645553659866344</v>
      </c>
    </row>
    <row r="119" spans="1:9" x14ac:dyDescent="0.25">
      <c r="A119">
        <v>110</v>
      </c>
      <c r="B119" s="3">
        <v>97.8</v>
      </c>
      <c r="C119" s="3">
        <v>92.3</v>
      </c>
      <c r="D119" s="3">
        <v>100.6</v>
      </c>
      <c r="E119" s="3">
        <v>57.5</v>
      </c>
      <c r="F119" s="3">
        <v>36.799999999999997</v>
      </c>
      <c r="G119" s="3">
        <v>21.4</v>
      </c>
      <c r="H119" s="14">
        <f t="shared" si="4"/>
        <v>7.3609927145430145</v>
      </c>
      <c r="I119" s="14">
        <f t="shared" si="3"/>
        <v>14.039007285456984</v>
      </c>
    </row>
    <row r="120" spans="1:9" x14ac:dyDescent="0.25">
      <c r="A120">
        <v>111</v>
      </c>
      <c r="B120" s="3">
        <v>96.3</v>
      </c>
      <c r="C120" s="3">
        <v>90.6</v>
      </c>
      <c r="D120" s="3">
        <v>99.3</v>
      </c>
      <c r="E120" s="3">
        <v>61.9</v>
      </c>
      <c r="F120" s="3">
        <v>38</v>
      </c>
      <c r="G120" s="3">
        <v>19.7</v>
      </c>
      <c r="H120" s="14">
        <f t="shared" si="4"/>
        <v>6.1291779097992674</v>
      </c>
      <c r="I120" s="14">
        <f t="shared" si="3"/>
        <v>13.570822090200732</v>
      </c>
    </row>
    <row r="121" spans="1:9" x14ac:dyDescent="0.25">
      <c r="A121">
        <v>112</v>
      </c>
      <c r="B121" s="3">
        <v>108</v>
      </c>
      <c r="C121" s="3">
        <v>105</v>
      </c>
      <c r="D121" s="3">
        <v>103</v>
      </c>
      <c r="E121" s="3">
        <v>63.7</v>
      </c>
      <c r="F121" s="3">
        <v>40</v>
      </c>
      <c r="G121" s="3">
        <v>28</v>
      </c>
      <c r="H121" s="14">
        <f t="shared" si="4"/>
        <v>16.133598791926872</v>
      </c>
      <c r="I121" s="14">
        <f t="shared" si="3"/>
        <v>11.866401208073128</v>
      </c>
    </row>
    <row r="122" spans="1:9" x14ac:dyDescent="0.25">
      <c r="A122">
        <v>113</v>
      </c>
      <c r="B122" s="3">
        <v>99.7</v>
      </c>
      <c r="C122" s="3">
        <v>95</v>
      </c>
      <c r="D122" s="3">
        <v>98.6</v>
      </c>
      <c r="E122" s="3">
        <v>62.3</v>
      </c>
      <c r="F122" s="3">
        <v>38.1</v>
      </c>
      <c r="G122" s="3">
        <v>22.1</v>
      </c>
      <c r="H122" s="14">
        <f t="shared" si="4"/>
        <v>10.23077217535003</v>
      </c>
      <c r="I122" s="14">
        <f t="shared" si="3"/>
        <v>11.869227824649972</v>
      </c>
    </row>
    <row r="123" spans="1:9" x14ac:dyDescent="0.25">
      <c r="A123">
        <v>114</v>
      </c>
      <c r="B123" s="3">
        <v>93.5</v>
      </c>
      <c r="C123" s="3">
        <v>89.6</v>
      </c>
      <c r="D123" s="3">
        <v>99.8</v>
      </c>
      <c r="E123" s="3">
        <v>61.5</v>
      </c>
      <c r="F123" s="3">
        <v>37.799999999999997</v>
      </c>
      <c r="G123" s="3">
        <v>21.3</v>
      </c>
      <c r="H123" s="14">
        <f t="shared" si="4"/>
        <v>5.4806037736570232</v>
      </c>
      <c r="I123" s="14">
        <f t="shared" si="3"/>
        <v>15.819396226342977</v>
      </c>
    </row>
    <row r="124" spans="1:9" x14ac:dyDescent="0.25">
      <c r="A124">
        <v>115</v>
      </c>
      <c r="B124" s="3">
        <v>100.7</v>
      </c>
      <c r="C124" s="3">
        <v>92.4</v>
      </c>
      <c r="D124" s="3">
        <v>97.5</v>
      </c>
      <c r="E124" s="3">
        <v>59.3</v>
      </c>
      <c r="F124" s="3">
        <v>38.1</v>
      </c>
      <c r="G124" s="3">
        <v>26.7</v>
      </c>
      <c r="H124" s="14">
        <f t="shared" si="4"/>
        <v>7.9176484048945888</v>
      </c>
      <c r="I124" s="14">
        <f t="shared" si="3"/>
        <v>18.782351595105411</v>
      </c>
    </row>
    <row r="125" spans="1:9" x14ac:dyDescent="0.25">
      <c r="A125">
        <v>116</v>
      </c>
      <c r="B125" s="3">
        <v>97</v>
      </c>
      <c r="C125" s="3">
        <v>86.6</v>
      </c>
      <c r="D125" s="3">
        <v>92.6</v>
      </c>
      <c r="E125" s="3">
        <v>55.9</v>
      </c>
      <c r="F125" s="3">
        <v>36.299999999999997</v>
      </c>
      <c r="G125" s="3">
        <v>16.7</v>
      </c>
      <c r="H125" s="14">
        <f t="shared" si="4"/>
        <v>5.5952908494153828</v>
      </c>
      <c r="I125" s="14">
        <f t="shared" si="3"/>
        <v>11.104709150584616</v>
      </c>
    </row>
    <row r="126" spans="1:9" x14ac:dyDescent="0.25">
      <c r="A126">
        <v>117</v>
      </c>
      <c r="B126" s="3">
        <v>96</v>
      </c>
      <c r="C126" s="3">
        <v>90</v>
      </c>
      <c r="D126" s="3">
        <v>99.7</v>
      </c>
      <c r="E126" s="3">
        <v>58.8</v>
      </c>
      <c r="F126" s="3">
        <v>38.4</v>
      </c>
      <c r="G126" s="3">
        <v>20.100000000000001</v>
      </c>
      <c r="H126" s="14">
        <f t="shared" si="4"/>
        <v>5.262876066208495</v>
      </c>
      <c r="I126" s="14">
        <f t="shared" si="3"/>
        <v>14.837123933791506</v>
      </c>
    </row>
    <row r="127" spans="1:9" x14ac:dyDescent="0.25">
      <c r="A127">
        <v>118</v>
      </c>
      <c r="B127" s="3">
        <v>99.2</v>
      </c>
      <c r="C127" s="3">
        <v>90</v>
      </c>
      <c r="D127" s="3">
        <v>96.4</v>
      </c>
      <c r="E127" s="3">
        <v>56.8</v>
      </c>
      <c r="F127" s="3">
        <v>38.799999999999997</v>
      </c>
      <c r="G127" s="3">
        <v>13.9</v>
      </c>
      <c r="H127" s="14">
        <f t="shared" si="4"/>
        <v>6.0491601799742512</v>
      </c>
      <c r="I127" s="14">
        <f t="shared" si="3"/>
        <v>7.8508398200257492</v>
      </c>
    </row>
    <row r="128" spans="1:9" x14ac:dyDescent="0.25">
      <c r="A128">
        <v>119</v>
      </c>
      <c r="B128" s="3">
        <v>95.4</v>
      </c>
      <c r="C128" s="3">
        <v>92.4</v>
      </c>
      <c r="D128" s="3">
        <v>104.3</v>
      </c>
      <c r="E128" s="3">
        <v>64.599999999999994</v>
      </c>
      <c r="F128" s="3">
        <v>41.1</v>
      </c>
      <c r="G128" s="3">
        <v>25.8</v>
      </c>
      <c r="H128" s="14">
        <f t="shared" si="4"/>
        <v>4.7986317066584334</v>
      </c>
      <c r="I128" s="14">
        <f t="shared" si="3"/>
        <v>21.001368293341567</v>
      </c>
    </row>
    <row r="129" spans="1:9" x14ac:dyDescent="0.25">
      <c r="A129">
        <v>120</v>
      </c>
      <c r="B129" s="3">
        <v>101.8</v>
      </c>
      <c r="C129" s="3">
        <v>87.5</v>
      </c>
      <c r="D129" s="3">
        <v>101</v>
      </c>
      <c r="E129" s="3">
        <v>58.5</v>
      </c>
      <c r="F129" s="3">
        <v>39.200000000000003</v>
      </c>
      <c r="G129" s="3">
        <v>18.100000000000001</v>
      </c>
      <c r="H129" s="14">
        <f t="shared" si="4"/>
        <v>0.77603748462771627</v>
      </c>
      <c r="I129" s="14">
        <f t="shared" si="3"/>
        <v>17.323962515372287</v>
      </c>
    </row>
    <row r="130" spans="1:9" x14ac:dyDescent="0.25">
      <c r="A130">
        <v>121</v>
      </c>
      <c r="B130" s="3">
        <v>104.3</v>
      </c>
      <c r="C130" s="3">
        <v>99.2</v>
      </c>
      <c r="D130" s="3">
        <v>104.1</v>
      </c>
      <c r="E130" s="3">
        <v>58.5</v>
      </c>
      <c r="F130" s="3">
        <v>39.299999999999997</v>
      </c>
      <c r="G130" s="3">
        <v>27.9</v>
      </c>
      <c r="H130" s="14">
        <f t="shared" si="4"/>
        <v>10.684056196091236</v>
      </c>
      <c r="I130" s="14">
        <f t="shared" si="3"/>
        <v>17.215943803908765</v>
      </c>
    </row>
    <row r="131" spans="1:9" x14ac:dyDescent="0.25">
      <c r="A131">
        <v>122</v>
      </c>
      <c r="B131" s="3">
        <v>99.2</v>
      </c>
      <c r="C131" s="3">
        <v>98.1</v>
      </c>
      <c r="D131" s="3">
        <v>101.4</v>
      </c>
      <c r="E131" s="3">
        <v>57.1</v>
      </c>
      <c r="F131" s="3">
        <v>40.5</v>
      </c>
      <c r="G131" s="3">
        <v>25.3</v>
      </c>
      <c r="H131" s="14">
        <f t="shared" si="4"/>
        <v>11.384459712640851</v>
      </c>
      <c r="I131" s="14">
        <f t="shared" si="3"/>
        <v>13.91554028735915</v>
      </c>
    </row>
    <row r="132" spans="1:9" x14ac:dyDescent="0.25">
      <c r="A132">
        <v>123</v>
      </c>
      <c r="B132" s="3">
        <v>99.3</v>
      </c>
      <c r="C132" s="3">
        <v>83.3</v>
      </c>
      <c r="D132" s="3">
        <v>97.5</v>
      </c>
      <c r="E132" s="3">
        <v>60.5</v>
      </c>
      <c r="F132" s="3">
        <v>38.700000000000003</v>
      </c>
      <c r="G132" s="3">
        <v>14.7</v>
      </c>
      <c r="H132" s="14">
        <f t="shared" si="4"/>
        <v>-1.2253488382266635</v>
      </c>
      <c r="I132" s="14">
        <f t="shared" si="3"/>
        <v>15.925348838226663</v>
      </c>
    </row>
    <row r="133" spans="1:9" x14ac:dyDescent="0.25">
      <c r="A133">
        <v>124</v>
      </c>
      <c r="B133" s="3">
        <v>94</v>
      </c>
      <c r="C133" s="3">
        <v>86.1</v>
      </c>
      <c r="D133" s="3">
        <v>95.2</v>
      </c>
      <c r="E133" s="3">
        <v>58.1</v>
      </c>
      <c r="F133" s="3">
        <v>36.5</v>
      </c>
      <c r="G133" s="3">
        <v>16</v>
      </c>
      <c r="H133" s="14">
        <f t="shared" si="4"/>
        <v>4.3910949319048154</v>
      </c>
      <c r="I133" s="14">
        <f t="shared" si="3"/>
        <v>11.608905068095185</v>
      </c>
    </row>
    <row r="134" spans="1:9" x14ac:dyDescent="0.25">
      <c r="A134">
        <v>125</v>
      </c>
      <c r="B134" s="3">
        <v>98.9</v>
      </c>
      <c r="C134" s="3">
        <v>84.1</v>
      </c>
      <c r="D134" s="3">
        <v>94</v>
      </c>
      <c r="E134" s="3">
        <v>58.5</v>
      </c>
      <c r="F134" s="3">
        <v>36.6</v>
      </c>
      <c r="G134" s="3">
        <v>13.8</v>
      </c>
      <c r="H134" s="14">
        <f t="shared" si="4"/>
        <v>1.9624629837337473</v>
      </c>
      <c r="I134" s="14">
        <f t="shared" si="3"/>
        <v>11.837537016266253</v>
      </c>
    </row>
    <row r="135" spans="1:9" x14ac:dyDescent="0.25">
      <c r="A135">
        <v>126</v>
      </c>
      <c r="B135" s="3">
        <v>101</v>
      </c>
      <c r="C135" s="3">
        <v>89.9</v>
      </c>
      <c r="D135" s="3">
        <v>100</v>
      </c>
      <c r="E135" s="3">
        <v>60.7</v>
      </c>
      <c r="F135" s="3">
        <v>36</v>
      </c>
      <c r="G135" s="3">
        <v>17.5</v>
      </c>
      <c r="H135" s="14">
        <f t="shared" si="4"/>
        <v>4.8669873057376858</v>
      </c>
      <c r="I135" s="14">
        <f t="shared" si="3"/>
        <v>12.633012694262314</v>
      </c>
    </row>
    <row r="136" spans="1:9" x14ac:dyDescent="0.25">
      <c r="A136">
        <v>127</v>
      </c>
      <c r="B136" s="3">
        <v>98.7</v>
      </c>
      <c r="C136" s="3">
        <v>92.1</v>
      </c>
      <c r="D136" s="3">
        <v>98.5</v>
      </c>
      <c r="E136" s="3">
        <v>60.7</v>
      </c>
      <c r="F136" s="3">
        <v>36.799999999999997</v>
      </c>
      <c r="G136" s="3">
        <v>27.2</v>
      </c>
      <c r="H136" s="14">
        <f t="shared" si="4"/>
        <v>7.9569123439598624</v>
      </c>
      <c r="I136" s="14">
        <f t="shared" si="3"/>
        <v>19.243087656040139</v>
      </c>
    </row>
    <row r="137" spans="1:9" x14ac:dyDescent="0.25">
      <c r="A137">
        <v>128</v>
      </c>
      <c r="B137" s="3">
        <v>95.9</v>
      </c>
      <c r="C137" s="3">
        <v>78</v>
      </c>
      <c r="D137" s="3">
        <v>93.2</v>
      </c>
      <c r="E137" s="3">
        <v>53.5</v>
      </c>
      <c r="F137" s="3">
        <v>35.799999999999997</v>
      </c>
      <c r="G137" s="3">
        <v>17.399999999999999</v>
      </c>
      <c r="H137" s="14">
        <f t="shared" si="4"/>
        <v>-3.0140299092878795</v>
      </c>
      <c r="I137" s="14">
        <f t="shared" si="3"/>
        <v>20.414029909287876</v>
      </c>
    </row>
    <row r="138" spans="1:9" x14ac:dyDescent="0.25">
      <c r="A138">
        <v>129</v>
      </c>
      <c r="B138" s="3">
        <v>103.9</v>
      </c>
      <c r="C138" s="3">
        <v>93.5</v>
      </c>
      <c r="D138" s="3">
        <v>99.5</v>
      </c>
      <c r="E138" s="3">
        <v>61.7</v>
      </c>
      <c r="F138" s="3">
        <v>39</v>
      </c>
      <c r="G138" s="3">
        <v>20.8</v>
      </c>
      <c r="H138" s="14">
        <f t="shared" si="4"/>
        <v>7.209664988252074</v>
      </c>
      <c r="I138" s="14">
        <f t="shared" ref="I138:I201" si="5">(G138-H138)</f>
        <v>13.590335011747927</v>
      </c>
    </row>
    <row r="139" spans="1:9" x14ac:dyDescent="0.25">
      <c r="A139">
        <v>130</v>
      </c>
      <c r="B139" s="3">
        <v>96.2</v>
      </c>
      <c r="C139" s="3">
        <v>87</v>
      </c>
      <c r="D139" s="3">
        <v>97.8</v>
      </c>
      <c r="E139" s="3">
        <v>57.4</v>
      </c>
      <c r="F139" s="3">
        <v>36.9</v>
      </c>
      <c r="G139" s="3">
        <v>14.9</v>
      </c>
      <c r="H139" s="14">
        <f t="shared" ref="H139:H202" si="6">$X$6+$W$6*B139+$V$6*C139+$U$6*D139+YV$6*E139+$S$6*F139</f>
        <v>3.5568227360612372</v>
      </c>
      <c r="I139" s="14">
        <f t="shared" si="5"/>
        <v>11.343177263938763</v>
      </c>
    </row>
    <row r="140" spans="1:9" x14ac:dyDescent="0.25">
      <c r="A140">
        <v>131</v>
      </c>
      <c r="B140" s="3">
        <v>97.8</v>
      </c>
      <c r="C140" s="3">
        <v>90.1</v>
      </c>
      <c r="D140" s="3">
        <v>95.8</v>
      </c>
      <c r="E140" s="3">
        <v>57</v>
      </c>
      <c r="F140" s="3">
        <v>38.700000000000003</v>
      </c>
      <c r="G140" s="3">
        <v>18.100000000000001</v>
      </c>
      <c r="H140" s="14">
        <f t="shared" si="6"/>
        <v>6.7240474887750512</v>
      </c>
      <c r="I140" s="14">
        <f t="shared" si="5"/>
        <v>11.37595251122495</v>
      </c>
    </row>
    <row r="141" spans="1:9" x14ac:dyDescent="0.25">
      <c r="A141">
        <v>132</v>
      </c>
      <c r="B141" s="3">
        <v>94.6</v>
      </c>
      <c r="C141" s="3">
        <v>90.3</v>
      </c>
      <c r="D141" s="3">
        <v>99.1</v>
      </c>
      <c r="E141" s="3">
        <v>60.3</v>
      </c>
      <c r="F141" s="3">
        <v>38.5</v>
      </c>
      <c r="G141" s="3">
        <v>22.7</v>
      </c>
      <c r="H141" s="14">
        <f t="shared" si="6"/>
        <v>6.0745779389942527</v>
      </c>
      <c r="I141" s="14">
        <f t="shared" si="5"/>
        <v>16.625422061005747</v>
      </c>
    </row>
    <row r="142" spans="1:9" x14ac:dyDescent="0.25">
      <c r="A142">
        <v>133</v>
      </c>
      <c r="B142" s="3">
        <v>103.6</v>
      </c>
      <c r="C142" s="3">
        <v>99.8</v>
      </c>
      <c r="D142" s="3">
        <v>103.2</v>
      </c>
      <c r="E142" s="3">
        <v>61.2</v>
      </c>
      <c r="F142" s="3">
        <v>38.1</v>
      </c>
      <c r="G142" s="3">
        <v>23.6</v>
      </c>
      <c r="H142" s="14">
        <f t="shared" si="6"/>
        <v>12.23207197098942</v>
      </c>
      <c r="I142" s="14">
        <f t="shared" si="5"/>
        <v>11.367928029010582</v>
      </c>
    </row>
    <row r="143" spans="1:9" x14ac:dyDescent="0.25">
      <c r="A143">
        <v>134</v>
      </c>
      <c r="B143" s="3">
        <v>100.4</v>
      </c>
      <c r="C143" s="3">
        <v>89.4</v>
      </c>
      <c r="D143" s="3">
        <v>92.3</v>
      </c>
      <c r="E143" s="3">
        <v>56.1</v>
      </c>
      <c r="F143" s="3">
        <v>35.6</v>
      </c>
      <c r="G143" s="3">
        <v>26.1</v>
      </c>
      <c r="H143" s="14">
        <f t="shared" si="6"/>
        <v>8.1555001721365787</v>
      </c>
      <c r="I143" s="14">
        <f t="shared" si="5"/>
        <v>17.944499827863424</v>
      </c>
    </row>
    <row r="144" spans="1:9" x14ac:dyDescent="0.25">
      <c r="A144">
        <v>135</v>
      </c>
      <c r="B144" s="3">
        <v>98.4</v>
      </c>
      <c r="C144" s="3">
        <v>87.2</v>
      </c>
      <c r="D144" s="3">
        <v>98.4</v>
      </c>
      <c r="E144" s="3">
        <v>56</v>
      </c>
      <c r="F144" s="3">
        <v>36.9</v>
      </c>
      <c r="G144" s="3">
        <v>24.4</v>
      </c>
      <c r="H144" s="14">
        <f t="shared" si="6"/>
        <v>3.0673886822366914</v>
      </c>
      <c r="I144" s="14">
        <f t="shared" si="5"/>
        <v>21.332611317763309</v>
      </c>
    </row>
    <row r="145" spans="1:9" x14ac:dyDescent="0.25">
      <c r="A145">
        <v>136</v>
      </c>
      <c r="B145" s="3">
        <v>104.6</v>
      </c>
      <c r="C145" s="3">
        <v>101.1</v>
      </c>
      <c r="D145" s="3">
        <v>102.1</v>
      </c>
      <c r="E145" s="3">
        <v>58.9</v>
      </c>
      <c r="F145" s="3">
        <v>37.9</v>
      </c>
      <c r="G145" s="3">
        <v>27.1</v>
      </c>
      <c r="H145" s="14">
        <f t="shared" si="6"/>
        <v>13.93187346777805</v>
      </c>
      <c r="I145" s="14">
        <f t="shared" si="5"/>
        <v>13.168126532221951</v>
      </c>
    </row>
    <row r="146" spans="1:9" x14ac:dyDescent="0.25">
      <c r="A146">
        <v>137</v>
      </c>
      <c r="B146" s="3">
        <v>92.9</v>
      </c>
      <c r="C146" s="3">
        <v>86.1</v>
      </c>
      <c r="D146" s="3">
        <v>95.6</v>
      </c>
      <c r="E146" s="3">
        <v>58.8</v>
      </c>
      <c r="F146" s="3">
        <v>36.1</v>
      </c>
      <c r="G146" s="3">
        <v>21.8</v>
      </c>
      <c r="H146" s="14">
        <f t="shared" si="6"/>
        <v>4.5455112944816438</v>
      </c>
      <c r="I146" s="14">
        <f t="shared" si="5"/>
        <v>17.254488705518355</v>
      </c>
    </row>
    <row r="147" spans="1:9" x14ac:dyDescent="0.25">
      <c r="A147">
        <v>138</v>
      </c>
      <c r="B147" s="3">
        <v>97.8</v>
      </c>
      <c r="C147" s="3">
        <v>98.6</v>
      </c>
      <c r="D147" s="3">
        <v>100.6</v>
      </c>
      <c r="E147" s="3">
        <v>63.6</v>
      </c>
      <c r="F147" s="3">
        <v>39.200000000000003</v>
      </c>
      <c r="G147" s="3">
        <v>29.4</v>
      </c>
      <c r="H147" s="14">
        <f t="shared" si="6"/>
        <v>12.950080980360882</v>
      </c>
      <c r="I147" s="14">
        <f t="shared" si="5"/>
        <v>16.449919019639118</v>
      </c>
    </row>
    <row r="148" spans="1:9" x14ac:dyDescent="0.25">
      <c r="A148">
        <v>139</v>
      </c>
      <c r="B148" s="3">
        <v>98.3</v>
      </c>
      <c r="C148" s="3">
        <v>88.5</v>
      </c>
      <c r="D148" s="3">
        <v>98.3</v>
      </c>
      <c r="E148" s="3">
        <v>58.1</v>
      </c>
      <c r="F148" s="3">
        <v>38.4</v>
      </c>
      <c r="G148" s="3">
        <v>22.3</v>
      </c>
      <c r="H148" s="14">
        <f t="shared" si="6"/>
        <v>3.9560509335715359</v>
      </c>
      <c r="I148" s="14">
        <f t="shared" si="5"/>
        <v>18.343949066428465</v>
      </c>
    </row>
    <row r="149" spans="1:9" x14ac:dyDescent="0.25">
      <c r="A149">
        <v>140</v>
      </c>
      <c r="B149" s="3">
        <v>104.7</v>
      </c>
      <c r="C149" s="3">
        <v>106.6</v>
      </c>
      <c r="D149" s="3">
        <v>107.7</v>
      </c>
      <c r="E149" s="3">
        <v>66.5</v>
      </c>
      <c r="F149" s="3">
        <v>42.5</v>
      </c>
      <c r="G149" s="3">
        <v>20.399999999999999</v>
      </c>
      <c r="H149" s="14">
        <f t="shared" si="6"/>
        <v>15.388753967245654</v>
      </c>
      <c r="I149" s="14">
        <f t="shared" si="5"/>
        <v>5.0112460327543449</v>
      </c>
    </row>
    <row r="150" spans="1:9" x14ac:dyDescent="0.25">
      <c r="A150">
        <v>141</v>
      </c>
      <c r="B150" s="3">
        <v>98.6</v>
      </c>
      <c r="C150" s="3">
        <v>93.1</v>
      </c>
      <c r="D150" s="3">
        <v>101.6</v>
      </c>
      <c r="E150" s="3">
        <v>59.1</v>
      </c>
      <c r="F150" s="3">
        <v>39.6</v>
      </c>
      <c r="G150" s="3">
        <v>24.9</v>
      </c>
      <c r="H150" s="14">
        <f t="shared" si="6"/>
        <v>6.6400877636154743</v>
      </c>
      <c r="I150" s="14">
        <f t="shared" si="5"/>
        <v>18.259912236384523</v>
      </c>
    </row>
    <row r="151" spans="1:9" x14ac:dyDescent="0.25">
      <c r="A151">
        <v>142</v>
      </c>
      <c r="B151" s="3">
        <v>99.5</v>
      </c>
      <c r="C151" s="3">
        <v>93</v>
      </c>
      <c r="D151" s="3">
        <v>99.3</v>
      </c>
      <c r="E151" s="3">
        <v>60.4</v>
      </c>
      <c r="F151" s="3">
        <v>38.200000000000003</v>
      </c>
      <c r="G151" s="3">
        <v>18.3</v>
      </c>
      <c r="H151" s="14">
        <f t="shared" si="6"/>
        <v>7.8887136213512239</v>
      </c>
      <c r="I151" s="14">
        <f t="shared" si="5"/>
        <v>10.411286378648777</v>
      </c>
    </row>
    <row r="152" spans="1:9" x14ac:dyDescent="0.25">
      <c r="A152">
        <v>143</v>
      </c>
      <c r="B152" s="3">
        <v>102.7</v>
      </c>
      <c r="C152" s="3">
        <v>91</v>
      </c>
      <c r="D152" s="3">
        <v>98.9</v>
      </c>
      <c r="E152" s="3">
        <v>57.1</v>
      </c>
      <c r="F152" s="3">
        <v>36.700000000000003</v>
      </c>
      <c r="G152" s="3">
        <v>23.3</v>
      </c>
      <c r="H152" s="14">
        <f t="shared" si="6"/>
        <v>5.9369913943837958</v>
      </c>
      <c r="I152" s="14">
        <f t="shared" si="5"/>
        <v>17.363008605616205</v>
      </c>
    </row>
    <row r="153" spans="1:9" x14ac:dyDescent="0.25">
      <c r="A153">
        <v>144</v>
      </c>
      <c r="B153" s="3">
        <v>92.1</v>
      </c>
      <c r="C153" s="3">
        <v>77.099999999999994</v>
      </c>
      <c r="D153" s="3">
        <v>93.9</v>
      </c>
      <c r="E153" s="3">
        <v>56.1</v>
      </c>
      <c r="F153" s="3">
        <v>36.1</v>
      </c>
      <c r="G153" s="3">
        <v>9.4</v>
      </c>
      <c r="H153" s="14">
        <f t="shared" si="6"/>
        <v>-3.6288908170468073</v>
      </c>
      <c r="I153" s="14">
        <f t="shared" si="5"/>
        <v>13.028890817046808</v>
      </c>
    </row>
    <row r="154" spans="1:9" x14ac:dyDescent="0.25">
      <c r="A154">
        <v>145</v>
      </c>
      <c r="B154" s="3">
        <v>96.6</v>
      </c>
      <c r="C154" s="3">
        <v>85.3</v>
      </c>
      <c r="D154" s="3">
        <v>102.5</v>
      </c>
      <c r="E154" s="3">
        <v>59.1</v>
      </c>
      <c r="F154" s="3">
        <v>37.6</v>
      </c>
      <c r="G154" s="3">
        <v>10.3</v>
      </c>
      <c r="H154" s="14">
        <f t="shared" si="6"/>
        <v>-0.63588926261814649</v>
      </c>
      <c r="I154" s="14">
        <f t="shared" si="5"/>
        <v>10.935889262618147</v>
      </c>
    </row>
    <row r="155" spans="1:9" x14ac:dyDescent="0.25">
      <c r="A155">
        <v>146</v>
      </c>
      <c r="B155" s="3">
        <v>92.7</v>
      </c>
      <c r="C155" s="3">
        <v>81.900000000000006</v>
      </c>
      <c r="D155" s="3">
        <v>95.3</v>
      </c>
      <c r="E155" s="3">
        <v>56.4</v>
      </c>
      <c r="F155" s="3">
        <v>36.5</v>
      </c>
      <c r="G155" s="3">
        <v>14.2</v>
      </c>
      <c r="H155" s="14">
        <f t="shared" si="6"/>
        <v>0.33939880599423411</v>
      </c>
      <c r="I155" s="14">
        <f t="shared" si="5"/>
        <v>13.860601194005765</v>
      </c>
    </row>
    <row r="156" spans="1:9" x14ac:dyDescent="0.25">
      <c r="A156">
        <v>147</v>
      </c>
      <c r="B156" s="3">
        <v>102</v>
      </c>
      <c r="C156" s="3">
        <v>99.1</v>
      </c>
      <c r="D156" s="3">
        <v>110.1</v>
      </c>
      <c r="E156" s="3">
        <v>71.2</v>
      </c>
      <c r="F156" s="3">
        <v>43.5</v>
      </c>
      <c r="G156" s="3">
        <v>19.2</v>
      </c>
      <c r="H156" s="14">
        <f t="shared" si="6"/>
        <v>6.8727779381019953</v>
      </c>
      <c r="I156" s="14">
        <f t="shared" si="5"/>
        <v>12.327222061898004</v>
      </c>
    </row>
    <row r="157" spans="1:9" x14ac:dyDescent="0.25">
      <c r="A157">
        <v>148</v>
      </c>
      <c r="B157" s="3">
        <v>110.9</v>
      </c>
      <c r="C157" s="3">
        <v>100.5</v>
      </c>
      <c r="D157" s="3">
        <v>106.2</v>
      </c>
      <c r="E157" s="3">
        <v>68.400000000000006</v>
      </c>
      <c r="F157" s="3">
        <v>40.799999999999997</v>
      </c>
      <c r="G157" s="3">
        <v>29.6</v>
      </c>
      <c r="H157" s="14">
        <f t="shared" si="6"/>
        <v>9.2938419161067873</v>
      </c>
      <c r="I157" s="14">
        <f t="shared" si="5"/>
        <v>20.306158083893216</v>
      </c>
    </row>
    <row r="158" spans="1:9" x14ac:dyDescent="0.25">
      <c r="A158">
        <v>149</v>
      </c>
      <c r="B158" s="3">
        <v>92.3</v>
      </c>
      <c r="C158" s="3">
        <v>76.5</v>
      </c>
      <c r="D158" s="3">
        <v>92.1</v>
      </c>
      <c r="E158" s="3">
        <v>51.9</v>
      </c>
      <c r="F158" s="3">
        <v>35.700000000000003</v>
      </c>
      <c r="G158" s="3">
        <v>5.3</v>
      </c>
      <c r="H158" s="14">
        <f t="shared" si="6"/>
        <v>-3.31279821776908</v>
      </c>
      <c r="I158" s="14">
        <f t="shared" si="5"/>
        <v>8.6127982177690789</v>
      </c>
    </row>
    <row r="159" spans="1:9" x14ac:dyDescent="0.25">
      <c r="A159">
        <v>150</v>
      </c>
      <c r="B159" s="3">
        <v>114.1</v>
      </c>
      <c r="C159" s="3">
        <v>106.8</v>
      </c>
      <c r="D159" s="3">
        <v>113.9</v>
      </c>
      <c r="E159" s="3">
        <v>67.599999999999994</v>
      </c>
      <c r="F159" s="3">
        <v>42.7</v>
      </c>
      <c r="G159" s="3">
        <v>25.2</v>
      </c>
      <c r="H159" s="14">
        <f t="shared" si="6"/>
        <v>10.89288002320375</v>
      </c>
      <c r="I159" s="14">
        <f t="shared" si="5"/>
        <v>14.307119976796249</v>
      </c>
    </row>
    <row r="160" spans="1:9" x14ac:dyDescent="0.25">
      <c r="A160">
        <v>151</v>
      </c>
      <c r="B160" s="3">
        <v>92.9</v>
      </c>
      <c r="C160" s="3">
        <v>77.599999999999994</v>
      </c>
      <c r="D160" s="3">
        <v>93.5</v>
      </c>
      <c r="E160" s="3">
        <v>56.9</v>
      </c>
      <c r="F160" s="3">
        <v>35.9</v>
      </c>
      <c r="G160" s="3">
        <v>9.4</v>
      </c>
      <c r="H160" s="14">
        <f t="shared" si="6"/>
        <v>-3.0237839902500081</v>
      </c>
      <c r="I160" s="14">
        <f t="shared" si="5"/>
        <v>12.423783990250008</v>
      </c>
    </row>
    <row r="161" spans="1:9" x14ac:dyDescent="0.25">
      <c r="A161">
        <v>152</v>
      </c>
      <c r="B161" s="3">
        <v>108.3</v>
      </c>
      <c r="C161" s="3">
        <v>102.9</v>
      </c>
      <c r="D161" s="3">
        <v>114.4</v>
      </c>
      <c r="E161" s="3">
        <v>72.900000000000006</v>
      </c>
      <c r="F161" s="3">
        <v>43.5</v>
      </c>
      <c r="G161" s="3">
        <v>19.600000000000001</v>
      </c>
      <c r="H161" s="14">
        <f t="shared" si="6"/>
        <v>7.5472856945853319</v>
      </c>
      <c r="I161" s="14">
        <f t="shared" si="5"/>
        <v>12.052714305414669</v>
      </c>
    </row>
    <row r="162" spans="1:9" x14ac:dyDescent="0.25">
      <c r="A162">
        <v>153</v>
      </c>
      <c r="B162" s="3">
        <v>88.5</v>
      </c>
      <c r="C162" s="3">
        <v>72.8</v>
      </c>
      <c r="D162" s="3">
        <v>91.1</v>
      </c>
      <c r="E162" s="3">
        <v>53.6</v>
      </c>
      <c r="F162" s="3">
        <v>36.799999999999997</v>
      </c>
      <c r="G162" s="3">
        <v>10.1</v>
      </c>
      <c r="H162" s="14">
        <f t="shared" si="6"/>
        <v>-6.2402841133807545</v>
      </c>
      <c r="I162" s="14">
        <f t="shared" si="5"/>
        <v>16.340284113380754</v>
      </c>
    </row>
    <row r="163" spans="1:9" x14ac:dyDescent="0.25">
      <c r="A163">
        <v>154</v>
      </c>
      <c r="B163" s="3">
        <v>94</v>
      </c>
      <c r="C163" s="3">
        <v>88.2</v>
      </c>
      <c r="D163" s="3">
        <v>95.2</v>
      </c>
      <c r="E163" s="3">
        <v>56.8</v>
      </c>
      <c r="F163" s="3">
        <v>37.4</v>
      </c>
      <c r="G163" s="3">
        <v>16.5</v>
      </c>
      <c r="H163" s="14">
        <f t="shared" si="6"/>
        <v>6.2213184692212486</v>
      </c>
      <c r="I163" s="14">
        <f t="shared" si="5"/>
        <v>10.278681530778751</v>
      </c>
    </row>
    <row r="164" spans="1:9" x14ac:dyDescent="0.25">
      <c r="A164">
        <v>155</v>
      </c>
      <c r="B164" s="3">
        <v>101.1</v>
      </c>
      <c r="C164" s="3">
        <v>100.1</v>
      </c>
      <c r="D164" s="3">
        <v>105</v>
      </c>
      <c r="E164" s="3">
        <v>62.1</v>
      </c>
      <c r="F164" s="3">
        <v>40</v>
      </c>
      <c r="G164" s="3">
        <v>21</v>
      </c>
      <c r="H164" s="14">
        <f t="shared" si="6"/>
        <v>11.554353974814051</v>
      </c>
      <c r="I164" s="14">
        <f t="shared" si="5"/>
        <v>9.4456460251859493</v>
      </c>
    </row>
    <row r="165" spans="1:9" x14ac:dyDescent="0.25">
      <c r="A165">
        <v>156</v>
      </c>
      <c r="B165" s="3">
        <v>92.1</v>
      </c>
      <c r="C165" s="3">
        <v>83.5</v>
      </c>
      <c r="D165" s="3">
        <v>98.3</v>
      </c>
      <c r="E165" s="3">
        <v>57.3</v>
      </c>
      <c r="F165" s="3">
        <v>37.799999999999997</v>
      </c>
      <c r="G165" s="3">
        <v>17.3</v>
      </c>
      <c r="H165" s="14">
        <f t="shared" si="6"/>
        <v>0.26241691410947965</v>
      </c>
      <c r="I165" s="14">
        <f t="shared" si="5"/>
        <v>17.037583085890521</v>
      </c>
    </row>
    <row r="166" spans="1:9" x14ac:dyDescent="0.25">
      <c r="A166">
        <v>157</v>
      </c>
      <c r="B166" s="3">
        <v>105.6</v>
      </c>
      <c r="C166" s="3">
        <v>105</v>
      </c>
      <c r="D166" s="3">
        <v>106.4</v>
      </c>
      <c r="E166" s="3">
        <v>68.599999999999994</v>
      </c>
      <c r="F166" s="3">
        <v>40</v>
      </c>
      <c r="G166" s="3">
        <v>31.2</v>
      </c>
      <c r="H166" s="14">
        <f t="shared" si="6"/>
        <v>15.018993671685289</v>
      </c>
      <c r="I166" s="14">
        <f t="shared" si="5"/>
        <v>16.181006328314709</v>
      </c>
    </row>
    <row r="167" spans="1:9" x14ac:dyDescent="0.25">
      <c r="A167">
        <v>158</v>
      </c>
      <c r="B167" s="3">
        <v>98.5</v>
      </c>
      <c r="C167" s="3">
        <v>90.8</v>
      </c>
      <c r="D167" s="3">
        <v>102.5</v>
      </c>
      <c r="E167" s="3">
        <v>60.8</v>
      </c>
      <c r="F167" s="3">
        <v>38.5</v>
      </c>
      <c r="G167" s="3">
        <v>10</v>
      </c>
      <c r="H167" s="14">
        <f t="shared" si="6"/>
        <v>4.2769756320749153</v>
      </c>
      <c r="I167" s="14">
        <f t="shared" si="5"/>
        <v>5.7230243679250847</v>
      </c>
    </row>
    <row r="168" spans="1:9" x14ac:dyDescent="0.25">
      <c r="A168">
        <v>159</v>
      </c>
      <c r="B168" s="3">
        <v>88.7</v>
      </c>
      <c r="C168" s="3">
        <v>76.599999999999994</v>
      </c>
      <c r="D168" s="3">
        <v>89.8</v>
      </c>
      <c r="E168" s="3">
        <v>50.1</v>
      </c>
      <c r="F168" s="3">
        <v>34.799999999999997</v>
      </c>
      <c r="G168" s="3">
        <v>12.5</v>
      </c>
      <c r="H168" s="14">
        <f t="shared" si="6"/>
        <v>-1.1764447215209053</v>
      </c>
      <c r="I168" s="14">
        <f t="shared" si="5"/>
        <v>13.676444721520905</v>
      </c>
    </row>
    <row r="169" spans="1:9" x14ac:dyDescent="0.25">
      <c r="A169">
        <v>160</v>
      </c>
      <c r="B169" s="3">
        <v>101.1</v>
      </c>
      <c r="C169" s="3">
        <v>92.4</v>
      </c>
      <c r="D169" s="3">
        <v>99.3</v>
      </c>
      <c r="E169" s="3">
        <v>59.4</v>
      </c>
      <c r="F169" s="3">
        <v>39</v>
      </c>
      <c r="G169" s="3">
        <v>22.5</v>
      </c>
      <c r="H169" s="14">
        <f t="shared" si="6"/>
        <v>6.7170032856910229</v>
      </c>
      <c r="I169" s="14">
        <f t="shared" si="5"/>
        <v>15.782996714308977</v>
      </c>
    </row>
    <row r="170" spans="1:9" x14ac:dyDescent="0.25">
      <c r="A170">
        <v>161</v>
      </c>
      <c r="B170" s="3">
        <v>94</v>
      </c>
      <c r="C170" s="3">
        <v>81.2</v>
      </c>
      <c r="D170" s="3">
        <v>91.5</v>
      </c>
      <c r="E170" s="3">
        <v>52.5</v>
      </c>
      <c r="F170" s="3">
        <v>36.6</v>
      </c>
      <c r="G170" s="3">
        <v>9.4</v>
      </c>
      <c r="H170" s="14">
        <f t="shared" si="6"/>
        <v>1.1047414073249051</v>
      </c>
      <c r="I170" s="14">
        <f t="shared" si="5"/>
        <v>8.2952585926750952</v>
      </c>
    </row>
    <row r="171" spans="1:9" x14ac:dyDescent="0.25">
      <c r="A171">
        <v>162</v>
      </c>
      <c r="B171" s="3">
        <v>103.8</v>
      </c>
      <c r="C171" s="3">
        <v>95.6</v>
      </c>
      <c r="D171" s="3">
        <v>105.1</v>
      </c>
      <c r="E171" s="3">
        <v>61.4</v>
      </c>
      <c r="F171" s="3">
        <v>40.6</v>
      </c>
      <c r="G171" s="3">
        <v>14.6</v>
      </c>
      <c r="H171" s="14">
        <f t="shared" si="6"/>
        <v>6.2472223938570792</v>
      </c>
      <c r="I171" s="14">
        <f t="shared" si="5"/>
        <v>8.3527776061429204</v>
      </c>
    </row>
    <row r="172" spans="1:9" x14ac:dyDescent="0.25">
      <c r="A172">
        <v>163</v>
      </c>
      <c r="B172" s="3">
        <v>98.9</v>
      </c>
      <c r="C172" s="3">
        <v>92.1</v>
      </c>
      <c r="D172" s="3">
        <v>103.5</v>
      </c>
      <c r="E172" s="3">
        <v>64</v>
      </c>
      <c r="F172" s="3">
        <v>37.299999999999997</v>
      </c>
      <c r="G172" s="3">
        <v>13</v>
      </c>
      <c r="H172" s="14">
        <f t="shared" si="6"/>
        <v>5.4498679638849126</v>
      </c>
      <c r="I172" s="14">
        <f t="shared" si="5"/>
        <v>7.5501320361150874</v>
      </c>
    </row>
    <row r="173" spans="1:9" x14ac:dyDescent="0.25">
      <c r="A173">
        <v>164</v>
      </c>
      <c r="B173" s="3">
        <v>89.2</v>
      </c>
      <c r="C173" s="3">
        <v>83.4</v>
      </c>
      <c r="D173" s="3">
        <v>89.6</v>
      </c>
      <c r="E173" s="3">
        <v>52.4</v>
      </c>
      <c r="F173" s="3">
        <v>35.6</v>
      </c>
      <c r="G173" s="3">
        <v>15.1</v>
      </c>
      <c r="H173" s="14">
        <f t="shared" si="6"/>
        <v>5.4414441273900938</v>
      </c>
      <c r="I173" s="14">
        <f t="shared" si="5"/>
        <v>9.6585558726099059</v>
      </c>
    </row>
    <row r="174" spans="1:9" x14ac:dyDescent="0.25">
      <c r="A174">
        <v>165</v>
      </c>
      <c r="B174" s="3">
        <v>111.4</v>
      </c>
      <c r="C174" s="3">
        <v>106</v>
      </c>
      <c r="D174" s="3">
        <v>108.8</v>
      </c>
      <c r="E174" s="3">
        <v>63.8</v>
      </c>
      <c r="F174" s="3">
        <v>42</v>
      </c>
      <c r="G174" s="3">
        <v>27.3</v>
      </c>
      <c r="H174" s="14">
        <f t="shared" si="6"/>
        <v>13.173786582757909</v>
      </c>
      <c r="I174" s="14">
        <f t="shared" si="5"/>
        <v>14.126213417242091</v>
      </c>
    </row>
    <row r="175" spans="1:9" x14ac:dyDescent="0.25">
      <c r="A175">
        <v>166</v>
      </c>
      <c r="B175" s="3">
        <v>107.5</v>
      </c>
      <c r="C175" s="3">
        <v>95.1</v>
      </c>
      <c r="D175" s="3">
        <v>104.5</v>
      </c>
      <c r="E175" s="3">
        <v>64.8</v>
      </c>
      <c r="F175" s="3">
        <v>41.3</v>
      </c>
      <c r="G175" s="3">
        <v>19.2</v>
      </c>
      <c r="H175" s="14">
        <f t="shared" si="6"/>
        <v>5.0898088004673987</v>
      </c>
      <c r="I175" s="14">
        <f t="shared" si="5"/>
        <v>14.110191199532601</v>
      </c>
    </row>
    <row r="176" spans="1:9" x14ac:dyDescent="0.25">
      <c r="A176">
        <v>167</v>
      </c>
      <c r="B176" s="3">
        <v>99.1</v>
      </c>
      <c r="C176" s="3">
        <v>90.4</v>
      </c>
      <c r="D176" s="3">
        <v>95.6</v>
      </c>
      <c r="E176" s="3">
        <v>55.5</v>
      </c>
      <c r="F176" s="3">
        <v>34.200000000000003</v>
      </c>
      <c r="G176" s="3">
        <v>21.8</v>
      </c>
      <c r="H176" s="14">
        <f t="shared" si="6"/>
        <v>8.3508002632078835</v>
      </c>
      <c r="I176" s="14">
        <f t="shared" si="5"/>
        <v>13.449199736792117</v>
      </c>
    </row>
    <row r="177" spans="1:9" x14ac:dyDescent="0.25">
      <c r="A177">
        <v>168</v>
      </c>
      <c r="B177" s="3">
        <v>108.2</v>
      </c>
      <c r="C177" s="3">
        <v>100.4</v>
      </c>
      <c r="D177" s="3">
        <v>106.8</v>
      </c>
      <c r="E177" s="3">
        <v>63.3</v>
      </c>
      <c r="F177" s="3">
        <v>41.7</v>
      </c>
      <c r="G177" s="3">
        <v>20.3</v>
      </c>
      <c r="H177" s="14">
        <f t="shared" si="6"/>
        <v>9.1303421939728331</v>
      </c>
      <c r="I177" s="14">
        <f t="shared" si="5"/>
        <v>11.169657806027168</v>
      </c>
    </row>
    <row r="178" spans="1:9" x14ac:dyDescent="0.25">
      <c r="A178">
        <v>169</v>
      </c>
      <c r="B178" s="3">
        <v>114.9</v>
      </c>
      <c r="C178" s="3">
        <v>115.9</v>
      </c>
      <c r="D178" s="3">
        <v>111.9</v>
      </c>
      <c r="E178" s="3">
        <v>74.400000000000006</v>
      </c>
      <c r="F178" s="3">
        <v>40.6</v>
      </c>
      <c r="G178" s="3">
        <v>36.299999999999997</v>
      </c>
      <c r="H178" s="14">
        <f t="shared" si="6"/>
        <v>21.563316402622384</v>
      </c>
      <c r="I178" s="14">
        <f t="shared" si="5"/>
        <v>14.736683597377613</v>
      </c>
    </row>
    <row r="179" spans="1:9" x14ac:dyDescent="0.25">
      <c r="A179">
        <v>170</v>
      </c>
      <c r="B179" s="3">
        <v>99.1</v>
      </c>
      <c r="C179" s="3">
        <v>90.8</v>
      </c>
      <c r="D179" s="3">
        <v>98.1</v>
      </c>
      <c r="E179" s="3">
        <v>60.1</v>
      </c>
      <c r="F179" s="3">
        <v>39.1</v>
      </c>
      <c r="G179" s="3">
        <v>16.5</v>
      </c>
      <c r="H179" s="14">
        <f t="shared" si="6"/>
        <v>5.9955311208552455</v>
      </c>
      <c r="I179" s="14">
        <f t="shared" si="5"/>
        <v>10.504468879144754</v>
      </c>
    </row>
    <row r="180" spans="1:9" x14ac:dyDescent="0.25">
      <c r="A180">
        <v>171</v>
      </c>
      <c r="B180" s="3">
        <v>92.2</v>
      </c>
      <c r="C180" s="3">
        <v>81.900000000000006</v>
      </c>
      <c r="D180" s="3">
        <v>92.8</v>
      </c>
      <c r="E180" s="3">
        <v>54.7</v>
      </c>
      <c r="F180" s="3">
        <v>36.200000000000003</v>
      </c>
      <c r="G180" s="3">
        <v>3</v>
      </c>
      <c r="H180" s="14">
        <f t="shared" si="6"/>
        <v>1.6848200030894489</v>
      </c>
      <c r="I180" s="14">
        <f t="shared" si="5"/>
        <v>1.3151799969105511</v>
      </c>
    </row>
    <row r="181" spans="1:9" x14ac:dyDescent="0.25">
      <c r="A181">
        <v>172</v>
      </c>
      <c r="B181" s="3">
        <v>90.8</v>
      </c>
      <c r="C181" s="3">
        <v>75</v>
      </c>
      <c r="D181" s="3">
        <v>89.2</v>
      </c>
      <c r="E181" s="3">
        <v>50</v>
      </c>
      <c r="F181" s="3">
        <v>34.799999999999997</v>
      </c>
      <c r="G181" s="3">
        <v>0.7</v>
      </c>
      <c r="H181" s="14">
        <f t="shared" si="6"/>
        <v>-2.9155776963340294</v>
      </c>
      <c r="I181" s="14">
        <f t="shared" si="5"/>
        <v>3.6155776963340296</v>
      </c>
    </row>
    <row r="182" spans="1:9" x14ac:dyDescent="0.25">
      <c r="A182">
        <v>173</v>
      </c>
      <c r="B182" s="3">
        <v>100.5</v>
      </c>
      <c r="C182" s="3">
        <v>90.3</v>
      </c>
      <c r="D182" s="3">
        <v>98.7</v>
      </c>
      <c r="E182" s="3">
        <v>57.8</v>
      </c>
      <c r="F182" s="3">
        <v>37.299999999999997</v>
      </c>
      <c r="G182" s="3">
        <v>20.5</v>
      </c>
      <c r="H182" s="14">
        <f t="shared" si="6"/>
        <v>5.5391029534274523</v>
      </c>
      <c r="I182" s="14">
        <f t="shared" si="5"/>
        <v>14.960897046572548</v>
      </c>
    </row>
    <row r="183" spans="1:9" x14ac:dyDescent="0.25">
      <c r="A183">
        <v>174</v>
      </c>
      <c r="B183" s="3">
        <v>98.2</v>
      </c>
      <c r="C183" s="3">
        <v>90.3</v>
      </c>
      <c r="D183" s="3">
        <v>99.9</v>
      </c>
      <c r="E183" s="3">
        <v>59.2</v>
      </c>
      <c r="F183" s="3">
        <v>37.700000000000003</v>
      </c>
      <c r="G183" s="3">
        <v>16.899999999999999</v>
      </c>
      <c r="H183" s="14">
        <f t="shared" si="6"/>
        <v>5.2887177253263147</v>
      </c>
      <c r="I183" s="14">
        <f t="shared" si="5"/>
        <v>11.611282274673684</v>
      </c>
    </row>
    <row r="184" spans="1:9" x14ac:dyDescent="0.25">
      <c r="A184">
        <v>175</v>
      </c>
      <c r="B184" s="3">
        <v>115.3</v>
      </c>
      <c r="C184" s="3">
        <v>108.8</v>
      </c>
      <c r="D184" s="3">
        <v>114.4</v>
      </c>
      <c r="E184" s="3">
        <v>69.2</v>
      </c>
      <c r="F184" s="3">
        <v>42.4</v>
      </c>
      <c r="G184" s="3">
        <v>25.3</v>
      </c>
      <c r="H184" s="14">
        <f t="shared" si="6"/>
        <v>12.558546122681499</v>
      </c>
      <c r="I184" s="14">
        <f t="shared" si="5"/>
        <v>12.741453877318502</v>
      </c>
    </row>
    <row r="185" spans="1:9" x14ac:dyDescent="0.25">
      <c r="A185">
        <v>176</v>
      </c>
      <c r="B185" s="3">
        <v>96.8</v>
      </c>
      <c r="C185" s="3">
        <v>79.400000000000006</v>
      </c>
      <c r="D185" s="3">
        <v>89.2</v>
      </c>
      <c r="E185" s="3">
        <v>50.3</v>
      </c>
      <c r="F185" s="3">
        <v>34.799999999999997</v>
      </c>
      <c r="G185" s="3">
        <v>9.9</v>
      </c>
      <c r="H185" s="14">
        <f t="shared" si="6"/>
        <v>0.40536066354630762</v>
      </c>
      <c r="I185" s="14">
        <f t="shared" si="5"/>
        <v>9.4946393364536927</v>
      </c>
    </row>
    <row r="186" spans="1:9" x14ac:dyDescent="0.25">
      <c r="A186">
        <v>177</v>
      </c>
      <c r="B186" s="3">
        <v>92.6</v>
      </c>
      <c r="C186" s="3">
        <v>83.2</v>
      </c>
      <c r="D186" s="3">
        <v>96.4</v>
      </c>
      <c r="E186" s="3">
        <v>60</v>
      </c>
      <c r="F186" s="3">
        <v>38.1</v>
      </c>
      <c r="G186" s="3">
        <v>13.1</v>
      </c>
      <c r="H186" s="14">
        <f t="shared" si="6"/>
        <v>0.64199111080521121</v>
      </c>
      <c r="I186" s="14">
        <f t="shared" si="5"/>
        <v>12.458008889194788</v>
      </c>
    </row>
    <row r="187" spans="1:9" x14ac:dyDescent="0.25">
      <c r="A187">
        <v>178</v>
      </c>
      <c r="B187" s="3">
        <v>119.2</v>
      </c>
      <c r="C187" s="3">
        <v>110.3</v>
      </c>
      <c r="D187" s="3">
        <v>113.9</v>
      </c>
      <c r="E187" s="3">
        <v>69.8</v>
      </c>
      <c r="F187" s="3">
        <v>42.6</v>
      </c>
      <c r="G187" s="3">
        <v>29.9</v>
      </c>
      <c r="H187" s="14">
        <f t="shared" si="6"/>
        <v>13.505571913848067</v>
      </c>
      <c r="I187" s="14">
        <f t="shared" si="5"/>
        <v>16.394428086151933</v>
      </c>
    </row>
    <row r="188" spans="1:9" x14ac:dyDescent="0.25">
      <c r="A188">
        <v>179</v>
      </c>
      <c r="B188" s="3">
        <v>102.7</v>
      </c>
      <c r="C188" s="3">
        <v>92.7</v>
      </c>
      <c r="D188" s="3">
        <v>101.9</v>
      </c>
      <c r="E188" s="3">
        <v>64.7</v>
      </c>
      <c r="F188" s="3">
        <v>39.5</v>
      </c>
      <c r="G188" s="3">
        <v>22.5</v>
      </c>
      <c r="H188" s="14">
        <f t="shared" si="6"/>
        <v>5.3558903026519804</v>
      </c>
      <c r="I188" s="14">
        <f t="shared" si="5"/>
        <v>17.144109697348021</v>
      </c>
    </row>
    <row r="189" spans="1:9" x14ac:dyDescent="0.25">
      <c r="A189">
        <v>180</v>
      </c>
      <c r="B189" s="3">
        <v>109.5</v>
      </c>
      <c r="C189" s="3">
        <v>104.5</v>
      </c>
      <c r="D189" s="3">
        <v>109.9</v>
      </c>
      <c r="E189" s="3">
        <v>69.5</v>
      </c>
      <c r="F189" s="3">
        <v>43.1</v>
      </c>
      <c r="G189" s="3">
        <v>16.899999999999999</v>
      </c>
      <c r="H189" s="14">
        <f t="shared" si="6"/>
        <v>11.146171936812026</v>
      </c>
      <c r="I189" s="14">
        <f t="shared" si="5"/>
        <v>5.7538280631879726</v>
      </c>
    </row>
    <row r="190" spans="1:9" x14ac:dyDescent="0.25">
      <c r="A190">
        <v>181</v>
      </c>
      <c r="B190" s="3">
        <v>108.5</v>
      </c>
      <c r="C190" s="3">
        <v>104.6</v>
      </c>
      <c r="D190" s="3">
        <v>109.8</v>
      </c>
      <c r="E190" s="3">
        <v>68.099999999999994</v>
      </c>
      <c r="F190" s="3">
        <v>42.8</v>
      </c>
      <c r="G190" s="3">
        <v>26.6</v>
      </c>
      <c r="H190" s="14">
        <f t="shared" si="6"/>
        <v>11.580648257653497</v>
      </c>
      <c r="I190" s="14">
        <f t="shared" si="5"/>
        <v>15.019351742346505</v>
      </c>
    </row>
    <row r="191" spans="1:9" x14ac:dyDescent="0.25">
      <c r="A191">
        <v>182</v>
      </c>
      <c r="B191" s="3">
        <v>79.3</v>
      </c>
      <c r="C191" s="3">
        <v>69.400000000000006</v>
      </c>
      <c r="D191" s="3">
        <v>85</v>
      </c>
      <c r="E191" s="3">
        <v>47.2</v>
      </c>
      <c r="F191" s="3">
        <v>33.5</v>
      </c>
      <c r="G191" s="3">
        <v>0</v>
      </c>
      <c r="H191" s="14">
        <f t="shared" si="6"/>
        <v>-4.0501024485859567</v>
      </c>
      <c r="I191" s="14">
        <f t="shared" si="5"/>
        <v>4.0501024485859567</v>
      </c>
    </row>
    <row r="192" spans="1:9" x14ac:dyDescent="0.25">
      <c r="A192">
        <v>183</v>
      </c>
      <c r="B192" s="3">
        <v>95.5</v>
      </c>
      <c r="C192" s="3">
        <v>83.6</v>
      </c>
      <c r="D192" s="3">
        <v>91.6</v>
      </c>
      <c r="E192" s="3">
        <v>54.1</v>
      </c>
      <c r="F192" s="3">
        <v>36.200000000000003</v>
      </c>
      <c r="G192" s="3">
        <v>11.5</v>
      </c>
      <c r="H192" s="14">
        <f t="shared" si="6"/>
        <v>3.3358653632941397</v>
      </c>
      <c r="I192" s="14">
        <f t="shared" si="5"/>
        <v>8.1641346367058603</v>
      </c>
    </row>
    <row r="193" spans="1:9" x14ac:dyDescent="0.25">
      <c r="A193">
        <v>184</v>
      </c>
      <c r="B193" s="3">
        <v>92.3</v>
      </c>
      <c r="C193" s="3">
        <v>86.8</v>
      </c>
      <c r="D193" s="3">
        <v>96.1</v>
      </c>
      <c r="E193" s="3">
        <v>58</v>
      </c>
      <c r="F193" s="3">
        <v>39.4</v>
      </c>
      <c r="G193" s="3">
        <v>12.1</v>
      </c>
      <c r="H193" s="14">
        <f t="shared" si="6"/>
        <v>4.0541266728952987</v>
      </c>
      <c r="I193" s="14">
        <f t="shared" si="5"/>
        <v>8.0458733271047009</v>
      </c>
    </row>
    <row r="194" spans="1:9" x14ac:dyDescent="0.25">
      <c r="A194">
        <v>185</v>
      </c>
      <c r="B194" s="3">
        <v>98.9</v>
      </c>
      <c r="C194" s="3">
        <v>90.4</v>
      </c>
      <c r="D194" s="3">
        <v>95.5</v>
      </c>
      <c r="E194" s="3">
        <v>55.4</v>
      </c>
      <c r="F194" s="3">
        <v>38.9</v>
      </c>
      <c r="G194" s="3">
        <v>17.5</v>
      </c>
      <c r="H194" s="14">
        <f t="shared" si="6"/>
        <v>6.892777056798236</v>
      </c>
      <c r="I194" s="14">
        <f t="shared" si="5"/>
        <v>10.607222943201764</v>
      </c>
    </row>
    <row r="195" spans="1:9" x14ac:dyDescent="0.25">
      <c r="A195">
        <v>186</v>
      </c>
      <c r="B195" s="3">
        <v>89.5</v>
      </c>
      <c r="C195" s="3">
        <v>83.7</v>
      </c>
      <c r="D195" s="3">
        <v>98.1</v>
      </c>
      <c r="E195" s="3">
        <v>57.3</v>
      </c>
      <c r="F195" s="3">
        <v>39.700000000000003</v>
      </c>
      <c r="G195" s="3">
        <v>8.6</v>
      </c>
      <c r="H195" s="14">
        <f t="shared" si="6"/>
        <v>0.42446653734032402</v>
      </c>
      <c r="I195" s="14">
        <f t="shared" si="5"/>
        <v>8.1755334626596756</v>
      </c>
    </row>
    <row r="196" spans="1:9" x14ac:dyDescent="0.25">
      <c r="A196">
        <v>187</v>
      </c>
      <c r="B196" s="3">
        <v>117.5</v>
      </c>
      <c r="C196" s="3">
        <v>109.3</v>
      </c>
      <c r="D196" s="3">
        <v>108.8</v>
      </c>
      <c r="E196" s="3">
        <v>67.7</v>
      </c>
      <c r="F196" s="3">
        <v>41.3</v>
      </c>
      <c r="G196" s="3">
        <v>23.6</v>
      </c>
      <c r="H196" s="14">
        <f t="shared" si="6"/>
        <v>15.592147286042934</v>
      </c>
      <c r="I196" s="14">
        <f t="shared" si="5"/>
        <v>8.0078527139570674</v>
      </c>
    </row>
    <row r="197" spans="1:9" x14ac:dyDescent="0.25">
      <c r="A197">
        <v>188</v>
      </c>
      <c r="B197" s="3">
        <v>107.4</v>
      </c>
      <c r="C197" s="3">
        <v>98.9</v>
      </c>
      <c r="D197" s="3">
        <v>104.1</v>
      </c>
      <c r="E197" s="3">
        <v>63.5</v>
      </c>
      <c r="F197" s="3">
        <v>39.799999999999997</v>
      </c>
      <c r="G197" s="3">
        <v>20.399999999999999</v>
      </c>
      <c r="H197" s="14">
        <f t="shared" si="6"/>
        <v>9.6312927713469509</v>
      </c>
      <c r="I197" s="14">
        <f t="shared" si="5"/>
        <v>10.768707228653048</v>
      </c>
    </row>
    <row r="198" spans="1:9" x14ac:dyDescent="0.25">
      <c r="A198">
        <v>189</v>
      </c>
      <c r="B198" s="3">
        <v>109.2</v>
      </c>
      <c r="C198" s="3">
        <v>98</v>
      </c>
      <c r="D198" s="3">
        <v>101.8</v>
      </c>
      <c r="E198" s="3">
        <v>62.8</v>
      </c>
      <c r="F198" s="3">
        <v>41.3</v>
      </c>
      <c r="G198" s="3">
        <v>20.5</v>
      </c>
      <c r="H198" s="14">
        <f t="shared" si="6"/>
        <v>8.9489764964177247</v>
      </c>
      <c r="I198" s="14">
        <f t="shared" si="5"/>
        <v>11.551023503582275</v>
      </c>
    </row>
    <row r="199" spans="1:9" x14ac:dyDescent="0.25">
      <c r="A199">
        <v>190</v>
      </c>
      <c r="B199" s="3">
        <v>103.4</v>
      </c>
      <c r="C199" s="3">
        <v>101.2</v>
      </c>
      <c r="D199" s="3">
        <v>103.1</v>
      </c>
      <c r="E199" s="3">
        <v>61.5</v>
      </c>
      <c r="F199" s="3">
        <v>40.4</v>
      </c>
      <c r="G199" s="3">
        <v>24.4</v>
      </c>
      <c r="H199" s="14">
        <f t="shared" si="6"/>
        <v>12.978374328143287</v>
      </c>
      <c r="I199" s="14">
        <f t="shared" si="5"/>
        <v>11.421625671856711</v>
      </c>
    </row>
    <row r="200" spans="1:9" x14ac:dyDescent="0.25">
      <c r="A200">
        <v>191</v>
      </c>
      <c r="B200" s="3">
        <v>91.4</v>
      </c>
      <c r="C200" s="3">
        <v>80.599999999999994</v>
      </c>
      <c r="D200" s="3">
        <v>92.3</v>
      </c>
      <c r="E200" s="3">
        <v>54.3</v>
      </c>
      <c r="F200" s="3">
        <v>36.299999999999997</v>
      </c>
      <c r="G200" s="3">
        <v>11.4</v>
      </c>
      <c r="H200" s="14">
        <f t="shared" si="6"/>
        <v>0.71776177441849676</v>
      </c>
      <c r="I200" s="14">
        <f t="shared" si="5"/>
        <v>10.682238225581504</v>
      </c>
    </row>
    <row r="201" spans="1:9" x14ac:dyDescent="0.25">
      <c r="A201">
        <v>192</v>
      </c>
      <c r="B201" s="3">
        <v>115.2</v>
      </c>
      <c r="C201" s="3">
        <v>113.7</v>
      </c>
      <c r="D201" s="3">
        <v>112.4</v>
      </c>
      <c r="E201" s="3">
        <v>68.5</v>
      </c>
      <c r="F201" s="3">
        <v>45</v>
      </c>
      <c r="G201" s="3">
        <v>38.1</v>
      </c>
      <c r="H201" s="14">
        <f t="shared" si="6"/>
        <v>17.606019072660409</v>
      </c>
      <c r="I201" s="14">
        <f t="shared" si="5"/>
        <v>20.493980927339592</v>
      </c>
    </row>
    <row r="202" spans="1:9" x14ac:dyDescent="0.25">
      <c r="A202">
        <v>193</v>
      </c>
      <c r="B202" s="3">
        <v>104.9</v>
      </c>
      <c r="C202" s="3">
        <v>94.1</v>
      </c>
      <c r="D202" s="3">
        <v>102.7</v>
      </c>
      <c r="E202" s="3">
        <v>60.6</v>
      </c>
      <c r="F202" s="3">
        <v>38.6</v>
      </c>
      <c r="G202" s="3">
        <v>15.9</v>
      </c>
      <c r="H202" s="14">
        <f t="shared" si="6"/>
        <v>6.2840565328338069</v>
      </c>
      <c r="I202" s="14">
        <f t="shared" ref="I202:I261" si="7">(G202-H202)</f>
        <v>9.6159434671661934</v>
      </c>
    </row>
    <row r="203" spans="1:9" x14ac:dyDescent="0.25">
      <c r="A203">
        <v>194</v>
      </c>
      <c r="B203" s="3">
        <v>106.7</v>
      </c>
      <c r="C203" s="3">
        <v>105.7</v>
      </c>
      <c r="D203" s="3">
        <v>111.8</v>
      </c>
      <c r="E203" s="3">
        <v>65.3</v>
      </c>
      <c r="F203" s="3">
        <v>43.3</v>
      </c>
      <c r="G203" s="3">
        <v>24.7</v>
      </c>
      <c r="H203" s="14">
        <f t="shared" ref="H203:H261" si="8">$X$6+$W$6*B203+$V$6*C203+$U$6*D203+YV$6*E203+$S$6*F203</f>
        <v>11.947589188831392</v>
      </c>
      <c r="I203" s="14">
        <f t="shared" si="7"/>
        <v>12.752410811168607</v>
      </c>
    </row>
    <row r="204" spans="1:9" x14ac:dyDescent="0.25">
      <c r="A204">
        <v>195</v>
      </c>
      <c r="B204" s="3">
        <v>92.2</v>
      </c>
      <c r="C204" s="3">
        <v>85.6</v>
      </c>
      <c r="D204" s="3">
        <v>96.5</v>
      </c>
      <c r="E204" s="3">
        <v>60.2</v>
      </c>
      <c r="F204" s="3">
        <v>38.9</v>
      </c>
      <c r="G204" s="3">
        <v>22.8</v>
      </c>
      <c r="H204" s="14">
        <f t="shared" si="8"/>
        <v>2.8380507588450765</v>
      </c>
      <c r="I204" s="14">
        <f t="shared" si="7"/>
        <v>19.961949241154926</v>
      </c>
    </row>
    <row r="205" spans="1:9" x14ac:dyDescent="0.25">
      <c r="A205">
        <v>196</v>
      </c>
      <c r="B205" s="3">
        <v>101.6</v>
      </c>
      <c r="C205" s="3">
        <v>96.6</v>
      </c>
      <c r="D205" s="3">
        <v>100.6</v>
      </c>
      <c r="E205" s="3">
        <v>61.1</v>
      </c>
      <c r="F205" s="3">
        <v>38.4</v>
      </c>
      <c r="G205" s="3">
        <v>25.5</v>
      </c>
      <c r="H205" s="14">
        <f t="shared" si="8"/>
        <v>10.471052109946935</v>
      </c>
      <c r="I205" s="14">
        <f t="shared" si="7"/>
        <v>15.028947890053065</v>
      </c>
    </row>
    <row r="206" spans="1:9" x14ac:dyDescent="0.25">
      <c r="A206">
        <v>197</v>
      </c>
      <c r="B206" s="3">
        <v>97.8</v>
      </c>
      <c r="C206" s="3">
        <v>86</v>
      </c>
      <c r="D206" s="3">
        <v>96.2</v>
      </c>
      <c r="E206" s="3">
        <v>57.7</v>
      </c>
      <c r="F206" s="3">
        <v>38.6</v>
      </c>
      <c r="G206" s="3">
        <v>22</v>
      </c>
      <c r="H206" s="14">
        <f t="shared" si="8"/>
        <v>2.4226921882018768</v>
      </c>
      <c r="I206" s="14">
        <f t="shared" si="7"/>
        <v>19.577307811798121</v>
      </c>
    </row>
    <row r="207" spans="1:9" x14ac:dyDescent="0.25">
      <c r="A207">
        <v>198</v>
      </c>
      <c r="B207" s="3">
        <v>92</v>
      </c>
      <c r="C207" s="3">
        <v>89.7</v>
      </c>
      <c r="D207" s="3">
        <v>101</v>
      </c>
      <c r="E207" s="3">
        <v>62.3</v>
      </c>
      <c r="F207" s="3">
        <v>38</v>
      </c>
      <c r="G207" s="3">
        <v>17.7</v>
      </c>
      <c r="H207" s="14">
        <f t="shared" si="8"/>
        <v>5.2460513519243364</v>
      </c>
      <c r="I207" s="14">
        <f t="shared" si="7"/>
        <v>12.453948648075663</v>
      </c>
    </row>
    <row r="208" spans="1:9" x14ac:dyDescent="0.25">
      <c r="A208">
        <v>199</v>
      </c>
      <c r="B208" s="3">
        <v>94</v>
      </c>
      <c r="C208" s="3">
        <v>78</v>
      </c>
      <c r="D208" s="3">
        <v>99</v>
      </c>
      <c r="E208" s="3">
        <v>57.5</v>
      </c>
      <c r="F208" s="3">
        <v>40</v>
      </c>
      <c r="G208" s="3">
        <v>6.6</v>
      </c>
      <c r="H208" s="14">
        <f t="shared" si="8"/>
        <v>-6.7073803884245802</v>
      </c>
      <c r="I208" s="14">
        <f t="shared" si="7"/>
        <v>13.30738038842458</v>
      </c>
    </row>
    <row r="209" spans="1:9" x14ac:dyDescent="0.25">
      <c r="A209">
        <v>200</v>
      </c>
      <c r="B209" s="3">
        <v>103.7</v>
      </c>
      <c r="C209" s="3">
        <v>89.7</v>
      </c>
      <c r="D209" s="3">
        <v>94.2</v>
      </c>
      <c r="E209" s="3">
        <v>58.5</v>
      </c>
      <c r="F209" s="3">
        <v>39</v>
      </c>
      <c r="G209" s="3">
        <v>23.6</v>
      </c>
      <c r="H209" s="14">
        <f t="shared" si="8"/>
        <v>5.844895629304931</v>
      </c>
      <c r="I209" s="14">
        <f t="shared" si="7"/>
        <v>17.755104370695072</v>
      </c>
    </row>
    <row r="210" spans="1:9" x14ac:dyDescent="0.25">
      <c r="A210">
        <v>201</v>
      </c>
      <c r="B210" s="3">
        <v>102.7</v>
      </c>
      <c r="C210" s="3">
        <v>89.2</v>
      </c>
      <c r="D210" s="3">
        <v>99.2</v>
      </c>
      <c r="E210" s="3">
        <v>60.2</v>
      </c>
      <c r="F210" s="3">
        <v>39.200000000000003</v>
      </c>
      <c r="G210" s="3">
        <v>12.2</v>
      </c>
      <c r="H210" s="14">
        <f t="shared" si="8"/>
        <v>3.1566912642608163</v>
      </c>
      <c r="I210" s="14">
        <f t="shared" si="7"/>
        <v>9.043308735739183</v>
      </c>
    </row>
    <row r="211" spans="1:9" x14ac:dyDescent="0.25">
      <c r="A211">
        <v>202</v>
      </c>
      <c r="B211" s="3">
        <v>91.1</v>
      </c>
      <c r="C211" s="3">
        <v>85.7</v>
      </c>
      <c r="D211" s="3">
        <v>96.9</v>
      </c>
      <c r="E211" s="3">
        <v>55.5</v>
      </c>
      <c r="F211" s="3">
        <v>35.700000000000003</v>
      </c>
      <c r="G211" s="3">
        <v>22.1</v>
      </c>
      <c r="H211" s="14">
        <f t="shared" si="8"/>
        <v>4.012245057477406</v>
      </c>
      <c r="I211" s="14">
        <f t="shared" si="7"/>
        <v>18.087754942522594</v>
      </c>
    </row>
    <row r="212" spans="1:9" x14ac:dyDescent="0.25">
      <c r="A212">
        <v>203</v>
      </c>
      <c r="B212" s="3">
        <v>107.2</v>
      </c>
      <c r="C212" s="3">
        <v>103.1</v>
      </c>
      <c r="D212" s="3">
        <v>105.5</v>
      </c>
      <c r="E212" s="3">
        <v>68.8</v>
      </c>
      <c r="F212" s="3">
        <v>38.299999999999997</v>
      </c>
      <c r="G212" s="3">
        <v>28.7</v>
      </c>
      <c r="H212" s="14">
        <f t="shared" si="8"/>
        <v>13.766607332022915</v>
      </c>
      <c r="I212" s="14">
        <f t="shared" si="7"/>
        <v>14.933392667977085</v>
      </c>
    </row>
    <row r="213" spans="1:9" x14ac:dyDescent="0.25">
      <c r="A213">
        <v>204</v>
      </c>
      <c r="B213" s="3">
        <v>100.8</v>
      </c>
      <c r="C213" s="3">
        <v>89.1</v>
      </c>
      <c r="D213" s="3">
        <v>102.6</v>
      </c>
      <c r="E213" s="3">
        <v>60.6</v>
      </c>
      <c r="F213" s="3">
        <v>39</v>
      </c>
      <c r="G213" s="3">
        <v>6</v>
      </c>
      <c r="H213" s="14">
        <f t="shared" si="8"/>
        <v>1.9121146657167234</v>
      </c>
      <c r="I213" s="14">
        <f t="shared" si="7"/>
        <v>4.0878853342832766</v>
      </c>
    </row>
    <row r="214" spans="1:9" x14ac:dyDescent="0.25">
      <c r="A214">
        <v>205</v>
      </c>
      <c r="B214" s="3">
        <v>121.6</v>
      </c>
      <c r="C214" s="3">
        <v>113.9</v>
      </c>
      <c r="D214" s="3">
        <v>107.1</v>
      </c>
      <c r="E214" s="3">
        <v>63.5</v>
      </c>
      <c r="F214" s="3">
        <v>40.299999999999997</v>
      </c>
      <c r="G214" s="3">
        <v>34.799999999999997</v>
      </c>
      <c r="H214" s="14">
        <f t="shared" si="8"/>
        <v>20.585967887287325</v>
      </c>
      <c r="I214" s="14">
        <f t="shared" si="7"/>
        <v>14.214032112712673</v>
      </c>
    </row>
    <row r="215" spans="1:9" x14ac:dyDescent="0.25">
      <c r="A215">
        <v>206</v>
      </c>
      <c r="B215" s="3">
        <v>105.6</v>
      </c>
      <c r="C215" s="3">
        <v>96.3</v>
      </c>
      <c r="D215" s="3">
        <v>102</v>
      </c>
      <c r="E215" s="3">
        <v>63.3</v>
      </c>
      <c r="F215" s="3">
        <v>39.799999999999997</v>
      </c>
      <c r="G215" s="3">
        <v>16.600000000000001</v>
      </c>
      <c r="H215" s="14">
        <f t="shared" si="8"/>
        <v>8.307694839033184</v>
      </c>
      <c r="I215" s="14">
        <f t="shared" si="7"/>
        <v>8.2923051609668175</v>
      </c>
    </row>
    <row r="216" spans="1:9" x14ac:dyDescent="0.25">
      <c r="A216">
        <v>207</v>
      </c>
      <c r="B216" s="3">
        <v>100.6</v>
      </c>
      <c r="C216" s="3">
        <v>93.9</v>
      </c>
      <c r="D216" s="3">
        <v>100.1</v>
      </c>
      <c r="E216" s="3">
        <v>58.9</v>
      </c>
      <c r="F216" s="3">
        <v>37.6</v>
      </c>
      <c r="G216" s="3">
        <v>32.9</v>
      </c>
      <c r="H216" s="14">
        <f t="shared" si="8"/>
        <v>8.4200105426401244</v>
      </c>
      <c r="I216" s="14">
        <f t="shared" si="7"/>
        <v>24.479989457359874</v>
      </c>
    </row>
    <row r="217" spans="1:9" x14ac:dyDescent="0.25">
      <c r="A217">
        <v>208</v>
      </c>
      <c r="B217" s="3">
        <v>102.7</v>
      </c>
      <c r="C217" s="3">
        <v>101.3</v>
      </c>
      <c r="D217" s="3">
        <v>101.7</v>
      </c>
      <c r="E217" s="3">
        <v>60.7</v>
      </c>
      <c r="F217" s="3">
        <v>39.4</v>
      </c>
      <c r="G217" s="3">
        <v>32.799999999999997</v>
      </c>
      <c r="H217" s="14">
        <f t="shared" si="8"/>
        <v>14.185239193177791</v>
      </c>
      <c r="I217" s="14">
        <f t="shared" si="7"/>
        <v>18.614760806822204</v>
      </c>
    </row>
    <row r="218" spans="1:9" x14ac:dyDescent="0.25">
      <c r="A218">
        <v>209</v>
      </c>
      <c r="B218" s="3">
        <v>99.8</v>
      </c>
      <c r="C218" s="3">
        <v>83.9</v>
      </c>
      <c r="D218" s="3">
        <v>91.8</v>
      </c>
      <c r="E218" s="3">
        <v>53</v>
      </c>
      <c r="F218" s="3">
        <v>36.200000000000003</v>
      </c>
      <c r="G218" s="3">
        <v>9.6</v>
      </c>
      <c r="H218" s="14">
        <f t="shared" si="8"/>
        <v>2.7357114901337951</v>
      </c>
      <c r="I218" s="14">
        <f t="shared" si="7"/>
        <v>6.8642885098662045</v>
      </c>
    </row>
    <row r="219" spans="1:9" x14ac:dyDescent="0.25">
      <c r="A219">
        <v>210</v>
      </c>
      <c r="B219" s="3">
        <v>92.9</v>
      </c>
      <c r="C219" s="3">
        <v>84.4</v>
      </c>
      <c r="D219" s="3">
        <v>94</v>
      </c>
      <c r="E219" s="3">
        <v>56</v>
      </c>
      <c r="F219" s="3">
        <v>38.200000000000003</v>
      </c>
      <c r="G219" s="3">
        <v>10.8</v>
      </c>
      <c r="H219" s="14">
        <f t="shared" si="8"/>
        <v>2.8736493008086956</v>
      </c>
      <c r="I219" s="14">
        <f t="shared" si="7"/>
        <v>7.9263506991913051</v>
      </c>
    </row>
    <row r="220" spans="1:9" x14ac:dyDescent="0.25">
      <c r="A220">
        <v>211</v>
      </c>
      <c r="B220" s="3">
        <v>91.2</v>
      </c>
      <c r="C220" s="3">
        <v>79.400000000000006</v>
      </c>
      <c r="D220" s="3">
        <v>89</v>
      </c>
      <c r="E220" s="3">
        <v>51.1</v>
      </c>
      <c r="F220" s="3">
        <v>35</v>
      </c>
      <c r="G220" s="3">
        <v>7.1</v>
      </c>
      <c r="H220" s="14">
        <f t="shared" si="8"/>
        <v>1.4889044777324951</v>
      </c>
      <c r="I220" s="14">
        <f t="shared" si="7"/>
        <v>5.6110955222675045</v>
      </c>
    </row>
    <row r="221" spans="1:9" x14ac:dyDescent="0.25">
      <c r="A221">
        <v>212</v>
      </c>
      <c r="B221" s="3">
        <v>115.6</v>
      </c>
      <c r="C221" s="3">
        <v>104</v>
      </c>
      <c r="D221" s="3">
        <v>109</v>
      </c>
      <c r="E221" s="3">
        <v>63.7</v>
      </c>
      <c r="F221" s="3">
        <v>40.299999999999997</v>
      </c>
      <c r="G221" s="3">
        <v>27.2</v>
      </c>
      <c r="H221" s="14">
        <f t="shared" si="8"/>
        <v>10.822303932219912</v>
      </c>
      <c r="I221" s="14">
        <f t="shared" si="7"/>
        <v>16.377696067780086</v>
      </c>
    </row>
    <row r="222" spans="1:9" x14ac:dyDescent="0.25">
      <c r="A222">
        <v>213</v>
      </c>
      <c r="B222" s="3">
        <v>98.3</v>
      </c>
      <c r="C222" s="3">
        <v>89.7</v>
      </c>
      <c r="D222" s="3">
        <v>99.1</v>
      </c>
      <c r="E222" s="3">
        <v>56.3</v>
      </c>
      <c r="F222" s="3">
        <v>38.799999999999997</v>
      </c>
      <c r="G222" s="3">
        <v>19.5</v>
      </c>
      <c r="H222" s="14">
        <f t="shared" si="8"/>
        <v>4.6705426865302044</v>
      </c>
      <c r="I222" s="14">
        <f t="shared" si="7"/>
        <v>14.829457313469796</v>
      </c>
    </row>
    <row r="223" spans="1:9" x14ac:dyDescent="0.25">
      <c r="A223">
        <v>214</v>
      </c>
      <c r="B223" s="3">
        <v>103.7</v>
      </c>
      <c r="C223" s="3">
        <v>97.6</v>
      </c>
      <c r="D223" s="3">
        <v>104.2</v>
      </c>
      <c r="E223" s="3">
        <v>60</v>
      </c>
      <c r="F223" s="3">
        <v>40.9</v>
      </c>
      <c r="G223" s="3">
        <v>18.7</v>
      </c>
      <c r="H223" s="14">
        <f t="shared" si="8"/>
        <v>8.6068901349076654</v>
      </c>
      <c r="I223" s="14">
        <f t="shared" si="7"/>
        <v>10.093109865092334</v>
      </c>
    </row>
    <row r="224" spans="1:9" x14ac:dyDescent="0.25">
      <c r="A224">
        <v>215</v>
      </c>
      <c r="B224" s="3">
        <v>98.7</v>
      </c>
      <c r="C224" s="3">
        <v>87.6</v>
      </c>
      <c r="D224" s="3">
        <v>96.1</v>
      </c>
      <c r="E224" s="3">
        <v>57.1</v>
      </c>
      <c r="F224" s="3">
        <v>38.1</v>
      </c>
      <c r="G224" s="3">
        <v>19.5</v>
      </c>
      <c r="H224" s="14">
        <f t="shared" si="8"/>
        <v>4.0823714699742162</v>
      </c>
      <c r="I224" s="14">
        <f t="shared" si="7"/>
        <v>15.417628530025784</v>
      </c>
    </row>
    <row r="225" spans="1:9" x14ac:dyDescent="0.25">
      <c r="A225">
        <v>216</v>
      </c>
      <c r="B225" s="3">
        <v>119.8</v>
      </c>
      <c r="C225" s="3">
        <v>122.1</v>
      </c>
      <c r="D225" s="3">
        <v>112.8</v>
      </c>
      <c r="E225" s="3">
        <v>62.5</v>
      </c>
      <c r="F225" s="3">
        <v>36.9</v>
      </c>
      <c r="G225" s="3">
        <v>47.5</v>
      </c>
      <c r="H225" s="14">
        <f t="shared" si="8"/>
        <v>27.712575624251436</v>
      </c>
      <c r="I225" s="14">
        <f t="shared" si="7"/>
        <v>19.787424375748564</v>
      </c>
    </row>
    <row r="226" spans="1:9" x14ac:dyDescent="0.25">
      <c r="A226">
        <v>217</v>
      </c>
      <c r="B226" s="3">
        <v>92.8</v>
      </c>
      <c r="C226" s="3">
        <v>81.099999999999994</v>
      </c>
      <c r="D226" s="3">
        <v>96.3</v>
      </c>
      <c r="E226" s="3">
        <v>53.8</v>
      </c>
      <c r="F226" s="3">
        <v>36.5</v>
      </c>
      <c r="G226" s="3">
        <v>13.6</v>
      </c>
      <c r="H226" s="14">
        <f t="shared" si="8"/>
        <v>-0.95023392803259732</v>
      </c>
      <c r="I226" s="14">
        <f t="shared" si="7"/>
        <v>14.550233928032597</v>
      </c>
    </row>
    <row r="227" spans="1:9" x14ac:dyDescent="0.25">
      <c r="A227">
        <v>218</v>
      </c>
      <c r="B227" s="3">
        <v>93.3</v>
      </c>
      <c r="C227" s="3">
        <v>81.5</v>
      </c>
      <c r="D227" s="3">
        <v>94.4</v>
      </c>
      <c r="E227" s="3">
        <v>54.7</v>
      </c>
      <c r="F227" s="3">
        <v>39</v>
      </c>
      <c r="G227" s="3">
        <v>7.5</v>
      </c>
      <c r="H227" s="14">
        <f t="shared" si="8"/>
        <v>-0.58389702673244948</v>
      </c>
      <c r="I227" s="14">
        <f t="shared" si="7"/>
        <v>8.0838970267324495</v>
      </c>
    </row>
    <row r="228" spans="1:9" x14ac:dyDescent="0.25">
      <c r="A228">
        <v>219</v>
      </c>
      <c r="B228" s="3">
        <v>106.8</v>
      </c>
      <c r="C228" s="3">
        <v>100</v>
      </c>
      <c r="D228" s="3">
        <v>105</v>
      </c>
      <c r="E228" s="3">
        <v>63.9</v>
      </c>
      <c r="F228" s="3">
        <v>39.200000000000003</v>
      </c>
      <c r="G228" s="3">
        <v>24.5</v>
      </c>
      <c r="H228" s="14">
        <f t="shared" si="8"/>
        <v>10.63976896254662</v>
      </c>
      <c r="I228" s="14">
        <f t="shared" si="7"/>
        <v>13.86023103745338</v>
      </c>
    </row>
    <row r="229" spans="1:9" x14ac:dyDescent="0.25">
      <c r="A229">
        <v>220</v>
      </c>
      <c r="B229" s="3">
        <v>93.9</v>
      </c>
      <c r="C229" s="3">
        <v>88.7</v>
      </c>
      <c r="D229" s="3">
        <v>94.5</v>
      </c>
      <c r="E229" s="3">
        <v>53.7</v>
      </c>
      <c r="F229" s="3">
        <v>36.200000000000003</v>
      </c>
      <c r="G229" s="3">
        <v>15</v>
      </c>
      <c r="H229" s="14">
        <f t="shared" si="8"/>
        <v>7.4626663034011429</v>
      </c>
      <c r="I229" s="14">
        <f t="shared" si="7"/>
        <v>7.5373336965988571</v>
      </c>
    </row>
    <row r="230" spans="1:9" x14ac:dyDescent="0.25">
      <c r="A230">
        <v>221</v>
      </c>
      <c r="B230" s="3">
        <v>99</v>
      </c>
      <c r="C230" s="3">
        <v>91.8</v>
      </c>
      <c r="D230" s="3">
        <v>96.2</v>
      </c>
      <c r="E230" s="3">
        <v>57.7</v>
      </c>
      <c r="F230" s="3">
        <v>38.1</v>
      </c>
      <c r="G230" s="3">
        <v>12.4</v>
      </c>
      <c r="H230" s="14">
        <f t="shared" si="8"/>
        <v>8.2305970807671009</v>
      </c>
      <c r="I230" s="14">
        <f t="shared" si="7"/>
        <v>4.1694029192328994</v>
      </c>
    </row>
    <row r="231" spans="1:9" x14ac:dyDescent="0.25">
      <c r="A231">
        <v>222</v>
      </c>
      <c r="B231" s="3">
        <v>119.9</v>
      </c>
      <c r="C231" s="3">
        <v>110.4</v>
      </c>
      <c r="D231" s="3">
        <v>105.5</v>
      </c>
      <c r="E231" s="3">
        <v>64.2</v>
      </c>
      <c r="F231" s="3">
        <v>42.7</v>
      </c>
      <c r="G231" s="3">
        <v>26</v>
      </c>
      <c r="H231" s="14">
        <f t="shared" si="8"/>
        <v>17.31470951584145</v>
      </c>
      <c r="I231" s="14">
        <f t="shared" si="7"/>
        <v>8.6852904841585499</v>
      </c>
    </row>
    <row r="232" spans="1:9" x14ac:dyDescent="0.25">
      <c r="A232">
        <v>223</v>
      </c>
      <c r="B232" s="3">
        <v>94.2</v>
      </c>
      <c r="C232" s="3">
        <v>87.6</v>
      </c>
      <c r="D232" s="3">
        <v>95.6</v>
      </c>
      <c r="E232" s="3">
        <v>59.7</v>
      </c>
      <c r="F232" s="3">
        <v>40.200000000000003</v>
      </c>
      <c r="G232" s="3">
        <v>11.5</v>
      </c>
      <c r="H232" s="14">
        <f t="shared" si="8"/>
        <v>4.4733053137488916</v>
      </c>
      <c r="I232" s="14">
        <f t="shared" si="7"/>
        <v>7.0266946862511084</v>
      </c>
    </row>
    <row r="233" spans="1:9" x14ac:dyDescent="0.25">
      <c r="A233">
        <v>224</v>
      </c>
      <c r="B233" s="3">
        <v>92.7</v>
      </c>
      <c r="C233" s="3">
        <v>82.8</v>
      </c>
      <c r="D233" s="3">
        <v>91.9</v>
      </c>
      <c r="E233" s="3">
        <v>54.4</v>
      </c>
      <c r="F233" s="3">
        <v>35.200000000000003</v>
      </c>
      <c r="G233" s="3">
        <v>5.2</v>
      </c>
      <c r="H233" s="14">
        <f t="shared" si="8"/>
        <v>3.2443753143489911</v>
      </c>
      <c r="I233" s="14">
        <f t="shared" si="7"/>
        <v>1.9556246856510091</v>
      </c>
    </row>
    <row r="234" spans="1:9" x14ac:dyDescent="0.25">
      <c r="A234">
        <v>225</v>
      </c>
      <c r="B234" s="3">
        <v>106.9</v>
      </c>
      <c r="C234" s="3">
        <v>95.3</v>
      </c>
      <c r="D234" s="3">
        <v>98.2</v>
      </c>
      <c r="E234" s="3">
        <v>57.4</v>
      </c>
      <c r="F234" s="3">
        <v>37.1</v>
      </c>
      <c r="G234" s="3">
        <v>10.9</v>
      </c>
      <c r="H234" s="14">
        <f t="shared" si="8"/>
        <v>9.6879627099580041</v>
      </c>
      <c r="I234" s="14">
        <f t="shared" si="7"/>
        <v>1.2120372900419962</v>
      </c>
    </row>
    <row r="235" spans="1:9" x14ac:dyDescent="0.25">
      <c r="A235">
        <v>226</v>
      </c>
      <c r="B235" s="3">
        <v>88.8</v>
      </c>
      <c r="C235" s="3">
        <v>78.2</v>
      </c>
      <c r="D235" s="3">
        <v>87.5</v>
      </c>
      <c r="E235" s="3">
        <v>50.8</v>
      </c>
      <c r="F235" s="3">
        <v>33</v>
      </c>
      <c r="G235" s="3">
        <v>12.5</v>
      </c>
      <c r="H235" s="14">
        <f t="shared" si="8"/>
        <v>2.0750206366597759</v>
      </c>
      <c r="I235" s="14">
        <f t="shared" si="7"/>
        <v>10.424979363340224</v>
      </c>
    </row>
    <row r="236" spans="1:9" x14ac:dyDescent="0.25">
      <c r="A236">
        <v>227</v>
      </c>
      <c r="B236" s="3">
        <v>101.7</v>
      </c>
      <c r="C236" s="3">
        <v>91.1</v>
      </c>
      <c r="D236" s="3">
        <v>97.1</v>
      </c>
      <c r="E236" s="3">
        <v>56.6</v>
      </c>
      <c r="F236" s="3">
        <v>38.5</v>
      </c>
      <c r="G236" s="3">
        <v>14.8</v>
      </c>
      <c r="H236" s="14">
        <f t="shared" si="8"/>
        <v>6.4663348925048822</v>
      </c>
      <c r="I236" s="14">
        <f t="shared" si="7"/>
        <v>8.3336651074951185</v>
      </c>
    </row>
    <row r="237" spans="1:9" x14ac:dyDescent="0.25">
      <c r="A237">
        <v>228</v>
      </c>
      <c r="B237" s="3">
        <v>105.3</v>
      </c>
      <c r="C237" s="3">
        <v>96.7</v>
      </c>
      <c r="D237" s="3">
        <v>106.6</v>
      </c>
      <c r="E237" s="3">
        <v>64</v>
      </c>
      <c r="F237" s="3">
        <v>42.6</v>
      </c>
      <c r="G237" s="3">
        <v>25.2</v>
      </c>
      <c r="H237" s="14">
        <f t="shared" si="8"/>
        <v>5.7297592139936757</v>
      </c>
      <c r="I237" s="14">
        <f t="shared" si="7"/>
        <v>19.470240786006322</v>
      </c>
    </row>
    <row r="238" spans="1:9" x14ac:dyDescent="0.25">
      <c r="A238">
        <v>229</v>
      </c>
      <c r="B238" s="3">
        <v>104</v>
      </c>
      <c r="C238" s="3">
        <v>89.4</v>
      </c>
      <c r="D238" s="3">
        <v>98.4</v>
      </c>
      <c r="E238" s="3">
        <v>58.4</v>
      </c>
      <c r="F238" s="3">
        <v>37.4</v>
      </c>
      <c r="G238" s="3">
        <v>14.9</v>
      </c>
      <c r="H238" s="14">
        <f t="shared" si="8"/>
        <v>4.0731040182114988</v>
      </c>
      <c r="I238" s="14">
        <f t="shared" si="7"/>
        <v>10.826895981788502</v>
      </c>
    </row>
    <row r="239" spans="1:9" x14ac:dyDescent="0.25">
      <c r="A239">
        <v>230</v>
      </c>
      <c r="B239" s="3">
        <v>98.6</v>
      </c>
      <c r="C239" s="3">
        <v>93</v>
      </c>
      <c r="D239" s="3">
        <v>97</v>
      </c>
      <c r="E239" s="3">
        <v>55.4</v>
      </c>
      <c r="F239" s="3">
        <v>38.799999999999997</v>
      </c>
      <c r="G239" s="3">
        <v>17</v>
      </c>
      <c r="H239" s="14">
        <f t="shared" si="8"/>
        <v>8.9221672446035001</v>
      </c>
      <c r="I239" s="14">
        <f t="shared" si="7"/>
        <v>8.0778327553964999</v>
      </c>
    </row>
    <row r="240" spans="1:9" x14ac:dyDescent="0.25">
      <c r="A240">
        <v>231</v>
      </c>
      <c r="B240" s="3">
        <v>99.6</v>
      </c>
      <c r="C240" s="3">
        <v>86.4</v>
      </c>
      <c r="D240" s="3">
        <v>90.1</v>
      </c>
      <c r="E240" s="3">
        <v>53</v>
      </c>
      <c r="F240" s="3">
        <v>35</v>
      </c>
      <c r="G240" s="3">
        <v>10.6</v>
      </c>
      <c r="H240" s="14">
        <f t="shared" si="8"/>
        <v>6.4812500577246137</v>
      </c>
      <c r="I240" s="14">
        <f t="shared" si="7"/>
        <v>4.1187499422753859</v>
      </c>
    </row>
    <row r="241" spans="1:9" x14ac:dyDescent="0.25">
      <c r="A241">
        <v>232</v>
      </c>
      <c r="B241" s="3">
        <v>103.4</v>
      </c>
      <c r="C241" s="3">
        <v>96.7</v>
      </c>
      <c r="D241" s="3">
        <v>100.7</v>
      </c>
      <c r="E241" s="3">
        <v>59.3</v>
      </c>
      <c r="F241" s="3">
        <v>38.6</v>
      </c>
      <c r="G241" s="3">
        <v>16.100000000000001</v>
      </c>
      <c r="H241" s="14">
        <f t="shared" si="8"/>
        <v>10.12081587746639</v>
      </c>
      <c r="I241" s="14">
        <f t="shared" si="7"/>
        <v>5.9791841225336118</v>
      </c>
    </row>
    <row r="242" spans="1:9" x14ac:dyDescent="0.25">
      <c r="A242">
        <v>233</v>
      </c>
      <c r="B242" s="3">
        <v>100.2</v>
      </c>
      <c r="C242" s="3">
        <v>88.1</v>
      </c>
      <c r="D242" s="3">
        <v>97.8</v>
      </c>
      <c r="E242" s="3">
        <v>57.1</v>
      </c>
      <c r="F242" s="3">
        <v>38.9</v>
      </c>
      <c r="G242" s="3">
        <v>15.4</v>
      </c>
      <c r="H242" s="14">
        <f t="shared" si="8"/>
        <v>3.259089228909593</v>
      </c>
      <c r="I242" s="14">
        <f t="shared" si="7"/>
        <v>12.140910771090407</v>
      </c>
    </row>
    <row r="243" spans="1:9" x14ac:dyDescent="0.25">
      <c r="A243">
        <v>234</v>
      </c>
      <c r="B243" s="3">
        <v>94.9</v>
      </c>
      <c r="C243" s="3">
        <v>94.9</v>
      </c>
      <c r="D243" s="3">
        <v>100.2</v>
      </c>
      <c r="E243" s="3">
        <v>56.8</v>
      </c>
      <c r="F243" s="3">
        <v>35.9</v>
      </c>
      <c r="G243" s="3">
        <v>26.7</v>
      </c>
      <c r="H243" s="14">
        <f t="shared" si="8"/>
        <v>11.019555831525468</v>
      </c>
      <c r="I243" s="14">
        <f t="shared" si="7"/>
        <v>15.680444168474532</v>
      </c>
    </row>
    <row r="244" spans="1:9" x14ac:dyDescent="0.25">
      <c r="A244">
        <v>235</v>
      </c>
      <c r="B244" s="3">
        <v>97.2</v>
      </c>
      <c r="C244" s="3">
        <v>93.3</v>
      </c>
      <c r="D244" s="3">
        <v>94</v>
      </c>
      <c r="E244" s="3">
        <v>54.3</v>
      </c>
      <c r="F244" s="3">
        <v>35.700000000000003</v>
      </c>
      <c r="G244" s="3">
        <v>25.8</v>
      </c>
      <c r="H244" s="14">
        <f t="shared" si="8"/>
        <v>11.890185549122853</v>
      </c>
      <c r="I244" s="14">
        <f t="shared" si="7"/>
        <v>13.909814450877148</v>
      </c>
    </row>
    <row r="245" spans="1:9" x14ac:dyDescent="0.25">
      <c r="A245">
        <v>236</v>
      </c>
      <c r="B245" s="3">
        <v>104.7</v>
      </c>
      <c r="C245" s="3">
        <v>95.6</v>
      </c>
      <c r="D245" s="3">
        <v>93.7</v>
      </c>
      <c r="E245" s="3">
        <v>54.4</v>
      </c>
      <c r="F245" s="3">
        <v>37.1</v>
      </c>
      <c r="G245" s="3">
        <v>18.600000000000001</v>
      </c>
      <c r="H245" s="14">
        <f t="shared" si="8"/>
        <v>12.481570798037477</v>
      </c>
      <c r="I245" s="14">
        <f t="shared" si="7"/>
        <v>6.1184292019625239</v>
      </c>
    </row>
    <row r="246" spans="1:9" x14ac:dyDescent="0.25">
      <c r="A246">
        <v>237</v>
      </c>
      <c r="B246" s="3">
        <v>104</v>
      </c>
      <c r="C246" s="3">
        <v>98.2</v>
      </c>
      <c r="D246" s="3">
        <v>101.1</v>
      </c>
      <c r="E246" s="3">
        <v>59.3</v>
      </c>
      <c r="F246" s="3">
        <v>40.299999999999997</v>
      </c>
      <c r="G246" s="3">
        <v>24.8</v>
      </c>
      <c r="H246" s="14">
        <f t="shared" si="8"/>
        <v>10.783647887021397</v>
      </c>
      <c r="I246" s="14">
        <f t="shared" si="7"/>
        <v>14.016352112978604</v>
      </c>
    </row>
    <row r="247" spans="1:9" x14ac:dyDescent="0.25">
      <c r="A247">
        <v>238</v>
      </c>
      <c r="B247" s="3">
        <v>117.6</v>
      </c>
      <c r="C247" s="3">
        <v>113.8</v>
      </c>
      <c r="D247" s="3">
        <v>111.8</v>
      </c>
      <c r="E247" s="3">
        <v>63.4</v>
      </c>
      <c r="F247" s="3">
        <v>41.1</v>
      </c>
      <c r="G247" s="3">
        <v>27.3</v>
      </c>
      <c r="H247" s="14">
        <f t="shared" si="8"/>
        <v>18.810317382040004</v>
      </c>
      <c r="I247" s="14">
        <f t="shared" si="7"/>
        <v>8.4896826179599962</v>
      </c>
    </row>
    <row r="248" spans="1:9" x14ac:dyDescent="0.25">
      <c r="A248">
        <v>239</v>
      </c>
      <c r="B248" s="3">
        <v>95.8</v>
      </c>
      <c r="C248" s="3">
        <v>82.8</v>
      </c>
      <c r="D248" s="3">
        <v>94.5</v>
      </c>
      <c r="E248" s="3">
        <v>61.2</v>
      </c>
      <c r="F248" s="3">
        <v>39.1</v>
      </c>
      <c r="G248" s="3">
        <v>12.4</v>
      </c>
      <c r="H248" s="14">
        <f t="shared" si="8"/>
        <v>0.18111251148791574</v>
      </c>
      <c r="I248" s="14">
        <f t="shared" si="7"/>
        <v>12.218887488512085</v>
      </c>
    </row>
    <row r="249" spans="1:9" x14ac:dyDescent="0.25">
      <c r="A249">
        <v>240</v>
      </c>
      <c r="B249" s="3">
        <v>106.4</v>
      </c>
      <c r="C249" s="3">
        <v>100.5</v>
      </c>
      <c r="D249" s="3">
        <v>100.5</v>
      </c>
      <c r="E249" s="3">
        <v>59.2</v>
      </c>
      <c r="F249" s="3">
        <v>38.1</v>
      </c>
      <c r="G249" s="3">
        <v>29.9</v>
      </c>
      <c r="H249" s="14">
        <f t="shared" si="8"/>
        <v>13.656935823349851</v>
      </c>
      <c r="I249" s="14">
        <f t="shared" si="7"/>
        <v>16.243064176650147</v>
      </c>
    </row>
    <row r="250" spans="1:9" x14ac:dyDescent="0.25">
      <c r="A250">
        <v>241</v>
      </c>
      <c r="B250" s="3">
        <v>93</v>
      </c>
      <c r="C250" s="3">
        <v>79.7</v>
      </c>
      <c r="D250" s="3">
        <v>87.6</v>
      </c>
      <c r="E250" s="3">
        <v>50.7</v>
      </c>
      <c r="F250" s="3">
        <v>33.4</v>
      </c>
      <c r="G250" s="3">
        <v>17</v>
      </c>
      <c r="H250" s="14">
        <f t="shared" si="8"/>
        <v>2.6231805790704072</v>
      </c>
      <c r="I250" s="14">
        <f t="shared" si="7"/>
        <v>14.376819420929593</v>
      </c>
    </row>
    <row r="251" spans="1:9" x14ac:dyDescent="0.25">
      <c r="A251">
        <v>242</v>
      </c>
      <c r="B251" s="3">
        <v>119.6</v>
      </c>
      <c r="C251" s="3">
        <v>118</v>
      </c>
      <c r="D251" s="3">
        <v>114.3</v>
      </c>
      <c r="E251" s="3">
        <v>61.3</v>
      </c>
      <c r="F251" s="3">
        <v>42.1</v>
      </c>
      <c r="G251" s="3">
        <v>35</v>
      </c>
      <c r="H251" s="14">
        <f t="shared" si="8"/>
        <v>21.203097747630459</v>
      </c>
      <c r="I251" s="14">
        <f t="shared" si="7"/>
        <v>13.796902252369541</v>
      </c>
    </row>
    <row r="252" spans="1:9" x14ac:dyDescent="0.25">
      <c r="A252">
        <v>243</v>
      </c>
      <c r="B252" s="3">
        <v>119.7</v>
      </c>
      <c r="C252" s="3">
        <v>109</v>
      </c>
      <c r="D252" s="3">
        <v>109.1</v>
      </c>
      <c r="E252" s="3">
        <v>63.7</v>
      </c>
      <c r="F252" s="3">
        <v>42.4</v>
      </c>
      <c r="G252" s="3">
        <v>30.4</v>
      </c>
      <c r="H252" s="14">
        <f t="shared" si="8"/>
        <v>14.374098683765418</v>
      </c>
      <c r="I252" s="14">
        <f t="shared" si="7"/>
        <v>16.025901316234581</v>
      </c>
    </row>
    <row r="253" spans="1:9" x14ac:dyDescent="0.25">
      <c r="A253">
        <v>244</v>
      </c>
      <c r="B253" s="3">
        <v>115.8</v>
      </c>
      <c r="C253" s="3">
        <v>113.4</v>
      </c>
      <c r="D253" s="3">
        <v>109.8</v>
      </c>
      <c r="E253" s="3">
        <v>65.599999999999994</v>
      </c>
      <c r="F253" s="3">
        <v>46</v>
      </c>
      <c r="G253" s="3">
        <v>32.6</v>
      </c>
      <c r="H253" s="14">
        <f t="shared" si="8"/>
        <v>18.059815430251788</v>
      </c>
      <c r="I253" s="14">
        <f t="shared" si="7"/>
        <v>14.540184569748213</v>
      </c>
    </row>
    <row r="254" spans="1:9" x14ac:dyDescent="0.25">
      <c r="A254">
        <v>245</v>
      </c>
      <c r="B254" s="3">
        <v>118.3</v>
      </c>
      <c r="C254" s="3">
        <v>106.1</v>
      </c>
      <c r="D254" s="3">
        <v>101.6</v>
      </c>
      <c r="E254" s="3">
        <v>58.2</v>
      </c>
      <c r="F254" s="3">
        <v>38.799999999999997</v>
      </c>
      <c r="G254" s="3">
        <v>29</v>
      </c>
      <c r="H254" s="14">
        <f t="shared" si="8"/>
        <v>16.342065311836862</v>
      </c>
      <c r="I254" s="14">
        <f t="shared" si="7"/>
        <v>12.657934688163138</v>
      </c>
    </row>
    <row r="255" spans="1:9" x14ac:dyDescent="0.25">
      <c r="A255">
        <v>246</v>
      </c>
      <c r="B255" s="3">
        <v>97.4</v>
      </c>
      <c r="C255" s="3">
        <v>84.3</v>
      </c>
      <c r="D255" s="3">
        <v>94.4</v>
      </c>
      <c r="E255" s="3">
        <v>54.3</v>
      </c>
      <c r="F255" s="3">
        <v>37.5</v>
      </c>
      <c r="G255" s="3">
        <v>15.2</v>
      </c>
      <c r="H255" s="14">
        <f t="shared" si="8"/>
        <v>1.9683252441903463</v>
      </c>
      <c r="I255" s="14">
        <f t="shared" si="7"/>
        <v>13.231674755809653</v>
      </c>
    </row>
    <row r="256" spans="1:9" x14ac:dyDescent="0.25">
      <c r="A256">
        <v>247</v>
      </c>
      <c r="B256" s="3">
        <v>113.7</v>
      </c>
      <c r="C256" s="3">
        <v>107.6</v>
      </c>
      <c r="D256" s="3">
        <v>110</v>
      </c>
      <c r="E256" s="3">
        <v>63.3</v>
      </c>
      <c r="F256" s="3">
        <v>44</v>
      </c>
      <c r="G256" s="3">
        <v>30.2</v>
      </c>
      <c r="H256" s="14">
        <f t="shared" si="8"/>
        <v>13.149713121953821</v>
      </c>
      <c r="I256" s="14">
        <f t="shared" si="7"/>
        <v>17.05028687804618</v>
      </c>
    </row>
    <row r="257" spans="1:9" x14ac:dyDescent="0.25">
      <c r="A257">
        <v>248</v>
      </c>
      <c r="B257" s="3">
        <v>89.2</v>
      </c>
      <c r="C257" s="3">
        <v>83.6</v>
      </c>
      <c r="D257" s="3">
        <v>88.8</v>
      </c>
      <c r="E257" s="3">
        <v>49.6</v>
      </c>
      <c r="F257" s="3">
        <v>34.799999999999997</v>
      </c>
      <c r="G257" s="3">
        <v>11</v>
      </c>
      <c r="H257" s="14">
        <f t="shared" si="8"/>
        <v>6.2751602455376663</v>
      </c>
      <c r="I257" s="14">
        <f t="shared" si="7"/>
        <v>4.7248397544623337</v>
      </c>
    </row>
    <row r="258" spans="1:9" x14ac:dyDescent="0.25">
      <c r="A258">
        <v>249</v>
      </c>
      <c r="B258" s="3">
        <v>108.5</v>
      </c>
      <c r="C258" s="3">
        <v>105</v>
      </c>
      <c r="D258" s="3">
        <v>104.5</v>
      </c>
      <c r="E258" s="3">
        <v>59.6</v>
      </c>
      <c r="F258" s="3">
        <v>40.799999999999997</v>
      </c>
      <c r="G258" s="3">
        <v>33.6</v>
      </c>
      <c r="H258" s="14">
        <f t="shared" si="8"/>
        <v>15.085201556634845</v>
      </c>
      <c r="I258" s="14">
        <f t="shared" si="7"/>
        <v>18.514798443365159</v>
      </c>
    </row>
    <row r="259" spans="1:9" x14ac:dyDescent="0.25">
      <c r="A259">
        <v>250</v>
      </c>
      <c r="B259" s="3">
        <v>111.1</v>
      </c>
      <c r="C259" s="3">
        <v>111.5</v>
      </c>
      <c r="D259" s="3">
        <v>101.7</v>
      </c>
      <c r="E259" s="3">
        <v>60.3</v>
      </c>
      <c r="F259" s="3">
        <v>37.299999999999997</v>
      </c>
      <c r="G259" s="3">
        <v>29.3</v>
      </c>
      <c r="H259" s="14">
        <f t="shared" si="8"/>
        <v>23.61248840535022</v>
      </c>
      <c r="I259" s="14">
        <f t="shared" si="7"/>
        <v>5.6875115946497807</v>
      </c>
    </row>
    <row r="260" spans="1:9" x14ac:dyDescent="0.25">
      <c r="A260">
        <v>251</v>
      </c>
      <c r="B260" s="3">
        <v>108.3</v>
      </c>
      <c r="C260" s="3">
        <v>101.3</v>
      </c>
      <c r="D260" s="3">
        <v>97.8</v>
      </c>
      <c r="E260" s="3">
        <v>56</v>
      </c>
      <c r="F260" s="3">
        <v>41.6</v>
      </c>
      <c r="G260" s="3">
        <v>26</v>
      </c>
      <c r="H260" s="14">
        <f t="shared" si="8"/>
        <v>14.20467302620461</v>
      </c>
      <c r="I260" s="14">
        <f t="shared" si="7"/>
        <v>11.79532697379539</v>
      </c>
    </row>
    <row r="261" spans="1:9" x14ac:dyDescent="0.25">
      <c r="A261">
        <v>252</v>
      </c>
      <c r="B261" s="3">
        <v>112.4</v>
      </c>
      <c r="C261" s="3">
        <v>108.5</v>
      </c>
      <c r="D261" s="3">
        <v>107.1</v>
      </c>
      <c r="E261" s="3">
        <v>59.3</v>
      </c>
      <c r="F261" s="3">
        <v>42.2</v>
      </c>
      <c r="G261" s="3">
        <v>31.9</v>
      </c>
      <c r="H261" s="14">
        <f t="shared" si="8"/>
        <v>16.233554571389682</v>
      </c>
      <c r="I261" s="14">
        <f t="shared" si="7"/>
        <v>15.666445428610317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Assignment</vt:lpstr>
      <vt:lpstr>Body Fat</vt:lpstr>
      <vt:lpstr>Prob1a</vt:lpstr>
      <vt:lpstr>Prob1b&amp;c</vt:lpstr>
      <vt:lpstr>Prob1b&amp;c (2)</vt:lpstr>
      <vt:lpstr>Prob1b&amp;c (3)</vt:lpstr>
      <vt:lpstr>Prob2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2014-10-10T16:08:40Z</dcterms:created>
  <dcterms:modified xsi:type="dcterms:W3CDTF">2018-10-31T15:27:05Z</dcterms:modified>
</cp:coreProperties>
</file>