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400" windowHeight="5325" activeTab="5"/>
  </bookViews>
  <sheets>
    <sheet name="Body Fat Data" sheetId="1" r:id="rId1"/>
    <sheet name="Regression1" sheetId="2" r:id="rId2"/>
    <sheet name="Regression2" sheetId="5" r:id="rId3"/>
    <sheet name="Regression3" sheetId="8" r:id="rId4"/>
    <sheet name="Regression4" sheetId="4" r:id="rId5"/>
    <sheet name="Regression5" sheetId="7" r:id="rId6"/>
  </sheets>
  <definedNames>
    <definedName name="solver_adj" localSheetId="1" hidden="1">Regression1!#REF!</definedName>
    <definedName name="solver_adj" localSheetId="2" hidden="1">Regression2!#REF!</definedName>
    <definedName name="solver_adj" localSheetId="3" hidden="1">Regression3!#REF!</definedName>
    <definedName name="solver_adj" localSheetId="4" hidden="1">Regression4!#REF!</definedName>
    <definedName name="solver_adj" localSheetId="5" hidden="1">Regression5!#REF!</definedName>
    <definedName name="solver_cvg" localSheetId="1" hidden="1">0.00001</definedName>
    <definedName name="solver_cvg" localSheetId="2" hidden="1">0.00001</definedName>
    <definedName name="solver_cvg" localSheetId="3" hidden="1">0.00001</definedName>
    <definedName name="solver_cvg" localSheetId="4" hidden="1">0.00001</definedName>
    <definedName name="solver_cvg" localSheetId="5" hidden="1">0.00001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itr" localSheetId="4" hidden="1">2147483647</definedName>
    <definedName name="solver_itr" localSheetId="5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ip" localSheetId="4" hidden="1">2147483647</definedName>
    <definedName name="solver_mip" localSheetId="5" hidden="1">2147483647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</definedName>
    <definedName name="solver_mni" localSheetId="5" hidden="1">30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rt" localSheetId="4" hidden="1">0.075</definedName>
    <definedName name="solver_mrt" localSheetId="5" hidden="1">0.075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msl" localSheetId="4" hidden="1">2</definedName>
    <definedName name="solver_msl" localSheetId="5" hidden="1">2</definedName>
    <definedName name="solver_neg" localSheetId="1" hidden="1">2</definedName>
    <definedName name="solver_neg" localSheetId="2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od" localSheetId="4" hidden="1">2147483647</definedName>
    <definedName name="solver_nod" localSheetId="5" hidden="1">2147483647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pt" localSheetId="1" hidden="1">Regression1!#REF!</definedName>
    <definedName name="solver_opt" localSheetId="2" hidden="1">Regression2!#REF!</definedName>
    <definedName name="solver_opt" localSheetId="3" hidden="1">Regression3!#REF!</definedName>
    <definedName name="solver_opt" localSheetId="4" hidden="1">Regression4!#REF!</definedName>
    <definedName name="solver_opt" localSheetId="5" hidden="1">Regression5!#REF!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d" localSheetId="5" hidden="1">0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cl" localSheetId="4" hidden="1">1</definedName>
    <definedName name="solver_scl" localSheetId="5" hidden="1">1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ssz" localSheetId="4" hidden="1">100</definedName>
    <definedName name="solver_ssz" localSheetId="5" hidden="1">100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im" localSheetId="4" hidden="1">2147483647</definedName>
    <definedName name="solver_tim" localSheetId="5" hidden="1">2147483647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ol" localSheetId="4" hidden="1">0.01</definedName>
    <definedName name="solver_tol" localSheetId="5" hidden="1">0.01</definedName>
    <definedName name="solver_typ" localSheetId="1" hidden="1">2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</definedNames>
  <calcPr calcId="145621"/>
</workbook>
</file>

<file path=xl/calcChain.xml><?xml version="1.0" encoding="utf-8"?>
<calcChain xmlns="http://schemas.openxmlformats.org/spreadsheetml/2006/main">
  <c r="O6" i="4" l="1" a="1"/>
  <c r="P6" i="4" s="1"/>
  <c r="P9" i="4" l="1"/>
  <c r="O8" i="4"/>
  <c r="Q6" i="4"/>
  <c r="O10" i="4"/>
  <c r="Q8" i="4"/>
  <c r="P7" i="4"/>
  <c r="O6" i="4"/>
  <c r="Q9" i="4"/>
  <c r="P8" i="4"/>
  <c r="O7" i="4"/>
  <c r="Q10" i="4"/>
  <c r="P10" i="4"/>
  <c r="O9" i="4"/>
  <c r="Q7" i="4"/>
  <c r="P11" i="8"/>
  <c r="C8" i="8"/>
  <c r="B8" i="8"/>
  <c r="C7" i="8"/>
  <c r="B7" i="8"/>
  <c r="O6" i="8" a="1"/>
  <c r="P10" i="8" s="1"/>
  <c r="C6" i="8"/>
  <c r="C5" i="8"/>
  <c r="P11" i="7"/>
  <c r="D8" i="7"/>
  <c r="C8" i="7"/>
  <c r="B8" i="7"/>
  <c r="D7" i="7"/>
  <c r="C7" i="7"/>
  <c r="B7" i="7"/>
  <c r="O6" i="7" a="1"/>
  <c r="P6" i="7" s="1"/>
  <c r="D5" i="7"/>
  <c r="P7" i="8" l="1"/>
  <c r="O7" i="8"/>
  <c r="P9" i="8"/>
  <c r="P12" i="8" s="1"/>
  <c r="O6" i="8"/>
  <c r="O8" i="8"/>
  <c r="P8" i="8"/>
  <c r="O9" i="8"/>
  <c r="O10" i="8"/>
  <c r="P6" i="8"/>
  <c r="Q6" i="7"/>
  <c r="P9" i="7"/>
  <c r="P12" i="7" s="1"/>
  <c r="O7" i="7"/>
  <c r="Q9" i="7"/>
  <c r="P7" i="7"/>
  <c r="O10" i="7"/>
  <c r="Q7" i="7"/>
  <c r="P10" i="7"/>
  <c r="O8" i="7"/>
  <c r="Q10" i="7"/>
  <c r="P8" i="7"/>
  <c r="O9" i="7"/>
  <c r="O6" i="7"/>
  <c r="Q8" i="7"/>
  <c r="R13" i="7" l="1"/>
  <c r="R13" i="8"/>
  <c r="R12" i="8"/>
  <c r="P13" i="8"/>
  <c r="D261" i="8"/>
  <c r="E261" i="8" s="1"/>
  <c r="D257" i="8"/>
  <c r="E257" i="8" s="1"/>
  <c r="D253" i="8"/>
  <c r="E253" i="8" s="1"/>
  <c r="D249" i="8"/>
  <c r="E249" i="8" s="1"/>
  <c r="D245" i="8"/>
  <c r="E245" i="8" s="1"/>
  <c r="D241" i="8"/>
  <c r="E241" i="8" s="1"/>
  <c r="D237" i="8"/>
  <c r="E237" i="8" s="1"/>
  <c r="D233" i="8"/>
  <c r="E233" i="8" s="1"/>
  <c r="D229" i="8"/>
  <c r="E229" i="8" s="1"/>
  <c r="D225" i="8"/>
  <c r="E225" i="8" s="1"/>
  <c r="D221" i="8"/>
  <c r="E221" i="8" s="1"/>
  <c r="D217" i="8"/>
  <c r="E217" i="8" s="1"/>
  <c r="D213" i="8"/>
  <c r="E213" i="8" s="1"/>
  <c r="D209" i="8"/>
  <c r="E209" i="8" s="1"/>
  <c r="D205" i="8"/>
  <c r="E205" i="8" s="1"/>
  <c r="D201" i="8"/>
  <c r="E201" i="8" s="1"/>
  <c r="D197" i="8"/>
  <c r="E197" i="8" s="1"/>
  <c r="D193" i="8"/>
  <c r="E193" i="8" s="1"/>
  <c r="D189" i="8"/>
  <c r="E189" i="8" s="1"/>
  <c r="D185" i="8"/>
  <c r="E185" i="8" s="1"/>
  <c r="D181" i="8"/>
  <c r="E181" i="8" s="1"/>
  <c r="D177" i="8"/>
  <c r="E177" i="8" s="1"/>
  <c r="D173" i="8"/>
  <c r="E173" i="8" s="1"/>
  <c r="D169" i="8"/>
  <c r="E169" i="8" s="1"/>
  <c r="D165" i="8"/>
  <c r="E165" i="8" s="1"/>
  <c r="D161" i="8"/>
  <c r="E161" i="8" s="1"/>
  <c r="D157" i="8"/>
  <c r="E157" i="8" s="1"/>
  <c r="D153" i="8"/>
  <c r="E153" i="8" s="1"/>
  <c r="D149" i="8"/>
  <c r="E149" i="8" s="1"/>
  <c r="D145" i="8"/>
  <c r="E145" i="8" s="1"/>
  <c r="D141" i="8"/>
  <c r="E141" i="8" s="1"/>
  <c r="D137" i="8"/>
  <c r="E137" i="8" s="1"/>
  <c r="D133" i="8"/>
  <c r="E133" i="8" s="1"/>
  <c r="D129" i="8"/>
  <c r="E129" i="8" s="1"/>
  <c r="D125" i="8"/>
  <c r="E125" i="8" s="1"/>
  <c r="D121" i="8"/>
  <c r="E121" i="8" s="1"/>
  <c r="D117" i="8"/>
  <c r="E117" i="8" s="1"/>
  <c r="D113" i="8"/>
  <c r="E113" i="8" s="1"/>
  <c r="D109" i="8"/>
  <c r="E109" i="8" s="1"/>
  <c r="D105" i="8"/>
  <c r="E105" i="8" s="1"/>
  <c r="D101" i="8"/>
  <c r="E101" i="8" s="1"/>
  <c r="D97" i="8"/>
  <c r="E97" i="8" s="1"/>
  <c r="D93" i="8"/>
  <c r="E93" i="8" s="1"/>
  <c r="D89" i="8"/>
  <c r="E89" i="8" s="1"/>
  <c r="D85" i="8"/>
  <c r="E85" i="8" s="1"/>
  <c r="D81" i="8"/>
  <c r="E81" i="8" s="1"/>
  <c r="D77" i="8"/>
  <c r="E77" i="8" s="1"/>
  <c r="D73" i="8"/>
  <c r="E73" i="8" s="1"/>
  <c r="D69" i="8"/>
  <c r="E69" i="8" s="1"/>
  <c r="D65" i="8"/>
  <c r="E65" i="8" s="1"/>
  <c r="D61" i="8"/>
  <c r="E61" i="8" s="1"/>
  <c r="D57" i="8"/>
  <c r="E57" i="8" s="1"/>
  <c r="D53" i="8"/>
  <c r="E53" i="8" s="1"/>
  <c r="D49" i="8"/>
  <c r="E49" i="8" s="1"/>
  <c r="D45" i="8"/>
  <c r="E45" i="8" s="1"/>
  <c r="D41" i="8"/>
  <c r="E41" i="8" s="1"/>
  <c r="D37" i="8"/>
  <c r="E37" i="8" s="1"/>
  <c r="D33" i="8"/>
  <c r="E33" i="8" s="1"/>
  <c r="D29" i="8"/>
  <c r="E29" i="8" s="1"/>
  <c r="D25" i="8"/>
  <c r="E25" i="8" s="1"/>
  <c r="D21" i="8"/>
  <c r="E21" i="8" s="1"/>
  <c r="D17" i="8"/>
  <c r="E17" i="8" s="1"/>
  <c r="D258" i="8"/>
  <c r="E258" i="8" s="1"/>
  <c r="D254" i="8"/>
  <c r="E254" i="8" s="1"/>
  <c r="D250" i="8"/>
  <c r="E250" i="8" s="1"/>
  <c r="D246" i="8"/>
  <c r="E246" i="8" s="1"/>
  <c r="D242" i="8"/>
  <c r="E242" i="8" s="1"/>
  <c r="D238" i="8"/>
  <c r="E238" i="8" s="1"/>
  <c r="D11" i="8"/>
  <c r="E11" i="8" s="1"/>
  <c r="D260" i="8"/>
  <c r="E260" i="8" s="1"/>
  <c r="D256" i="8"/>
  <c r="E256" i="8" s="1"/>
  <c r="D252" i="8"/>
  <c r="E252" i="8" s="1"/>
  <c r="D248" i="8"/>
  <c r="E248" i="8" s="1"/>
  <c r="D244" i="8"/>
  <c r="E244" i="8" s="1"/>
  <c r="D240" i="8"/>
  <c r="E240" i="8" s="1"/>
  <c r="D236" i="8"/>
  <c r="E236" i="8" s="1"/>
  <c r="D232" i="8"/>
  <c r="E232" i="8" s="1"/>
  <c r="D228" i="8"/>
  <c r="E228" i="8" s="1"/>
  <c r="D224" i="8"/>
  <c r="E224" i="8" s="1"/>
  <c r="D220" i="8"/>
  <c r="E220" i="8" s="1"/>
  <c r="D216" i="8"/>
  <c r="E216" i="8" s="1"/>
  <c r="D212" i="8"/>
  <c r="E212" i="8" s="1"/>
  <c r="D208" i="8"/>
  <c r="E208" i="8" s="1"/>
  <c r="D204" i="8"/>
  <c r="E204" i="8" s="1"/>
  <c r="D200" i="8"/>
  <c r="E200" i="8" s="1"/>
  <c r="D196" i="8"/>
  <c r="E196" i="8" s="1"/>
  <c r="D192" i="8"/>
  <c r="E192" i="8" s="1"/>
  <c r="D188" i="8"/>
  <c r="E188" i="8" s="1"/>
  <c r="D184" i="8"/>
  <c r="E184" i="8" s="1"/>
  <c r="D180" i="8"/>
  <c r="E180" i="8" s="1"/>
  <c r="D176" i="8"/>
  <c r="E176" i="8" s="1"/>
  <c r="D172" i="8"/>
  <c r="E172" i="8" s="1"/>
  <c r="D168" i="8"/>
  <c r="E168" i="8" s="1"/>
  <c r="D164" i="8"/>
  <c r="E164" i="8" s="1"/>
  <c r="D160" i="8"/>
  <c r="E160" i="8" s="1"/>
  <c r="D156" i="8"/>
  <c r="E156" i="8" s="1"/>
  <c r="D152" i="8"/>
  <c r="E152" i="8" s="1"/>
  <c r="D148" i="8"/>
  <c r="E148" i="8" s="1"/>
  <c r="D144" i="8"/>
  <c r="E144" i="8" s="1"/>
  <c r="D140" i="8"/>
  <c r="E140" i="8" s="1"/>
  <c r="D136" i="8"/>
  <c r="E136" i="8" s="1"/>
  <c r="D132" i="8"/>
  <c r="E132" i="8" s="1"/>
  <c r="D128" i="8"/>
  <c r="E128" i="8" s="1"/>
  <c r="D124" i="8"/>
  <c r="E124" i="8" s="1"/>
  <c r="D120" i="8"/>
  <c r="E120" i="8" s="1"/>
  <c r="D116" i="8"/>
  <c r="E116" i="8" s="1"/>
  <c r="D112" i="8"/>
  <c r="E112" i="8" s="1"/>
  <c r="D108" i="8"/>
  <c r="E108" i="8" s="1"/>
  <c r="D104" i="8"/>
  <c r="E104" i="8" s="1"/>
  <c r="D100" i="8"/>
  <c r="E100" i="8" s="1"/>
  <c r="D96" i="8"/>
  <c r="E96" i="8" s="1"/>
  <c r="D92" i="8"/>
  <c r="E92" i="8" s="1"/>
  <c r="D88" i="8"/>
  <c r="E88" i="8" s="1"/>
  <c r="D84" i="8"/>
  <c r="E84" i="8" s="1"/>
  <c r="D80" i="8"/>
  <c r="E80" i="8" s="1"/>
  <c r="D76" i="8"/>
  <c r="E76" i="8" s="1"/>
  <c r="D72" i="8"/>
  <c r="E72" i="8" s="1"/>
  <c r="D68" i="8"/>
  <c r="E68" i="8" s="1"/>
  <c r="D64" i="8"/>
  <c r="E64" i="8" s="1"/>
  <c r="D60" i="8"/>
  <c r="E60" i="8" s="1"/>
  <c r="D56" i="8"/>
  <c r="E56" i="8" s="1"/>
  <c r="D52" i="8"/>
  <c r="E52" i="8" s="1"/>
  <c r="D48" i="8"/>
  <c r="E48" i="8" s="1"/>
  <c r="D44" i="8"/>
  <c r="E44" i="8" s="1"/>
  <c r="D40" i="8"/>
  <c r="E40" i="8" s="1"/>
  <c r="D36" i="8"/>
  <c r="E36" i="8" s="1"/>
  <c r="D32" i="8"/>
  <c r="E32" i="8" s="1"/>
  <c r="D28" i="8"/>
  <c r="E28" i="8" s="1"/>
  <c r="D24" i="8"/>
  <c r="E24" i="8" s="1"/>
  <c r="D20" i="8"/>
  <c r="E20" i="8" s="1"/>
  <c r="D16" i="8"/>
  <c r="E16" i="8" s="1"/>
  <c r="D13" i="8"/>
  <c r="E13" i="8" s="1"/>
  <c r="D10" i="8"/>
  <c r="E10" i="8" s="1"/>
  <c r="D259" i="8"/>
  <c r="E259" i="8" s="1"/>
  <c r="D255" i="8"/>
  <c r="E255" i="8" s="1"/>
  <c r="D251" i="8"/>
  <c r="E251" i="8" s="1"/>
  <c r="D247" i="8"/>
  <c r="E247" i="8" s="1"/>
  <c r="D243" i="8"/>
  <c r="E243" i="8" s="1"/>
  <c r="D239" i="8"/>
  <c r="E239" i="8" s="1"/>
  <c r="D235" i="8"/>
  <c r="E235" i="8" s="1"/>
  <c r="D231" i="8"/>
  <c r="E231" i="8" s="1"/>
  <c r="D227" i="8"/>
  <c r="E227" i="8" s="1"/>
  <c r="D223" i="8"/>
  <c r="E223" i="8" s="1"/>
  <c r="D219" i="8"/>
  <c r="E219" i="8" s="1"/>
  <c r="D215" i="8"/>
  <c r="E215" i="8" s="1"/>
  <c r="D211" i="8"/>
  <c r="E211" i="8" s="1"/>
  <c r="D207" i="8"/>
  <c r="E207" i="8" s="1"/>
  <c r="D203" i="8"/>
  <c r="E203" i="8" s="1"/>
  <c r="D199" i="8"/>
  <c r="E199" i="8" s="1"/>
  <c r="D195" i="8"/>
  <c r="E195" i="8" s="1"/>
  <c r="D191" i="8"/>
  <c r="E191" i="8" s="1"/>
  <c r="D187" i="8"/>
  <c r="E187" i="8" s="1"/>
  <c r="D183" i="8"/>
  <c r="E183" i="8" s="1"/>
  <c r="D179" i="8"/>
  <c r="E179" i="8" s="1"/>
  <c r="D175" i="8"/>
  <c r="E175" i="8" s="1"/>
  <c r="D171" i="8"/>
  <c r="E171" i="8" s="1"/>
  <c r="D167" i="8"/>
  <c r="E167" i="8" s="1"/>
  <c r="D163" i="8"/>
  <c r="E163" i="8" s="1"/>
  <c r="D159" i="8"/>
  <c r="E159" i="8" s="1"/>
  <c r="D155" i="8"/>
  <c r="E155" i="8" s="1"/>
  <c r="D151" i="8"/>
  <c r="E151" i="8" s="1"/>
  <c r="D147" i="8"/>
  <c r="E147" i="8" s="1"/>
  <c r="D143" i="8"/>
  <c r="E143" i="8" s="1"/>
  <c r="D139" i="8"/>
  <c r="E139" i="8" s="1"/>
  <c r="D135" i="8"/>
  <c r="E135" i="8" s="1"/>
  <c r="D131" i="8"/>
  <c r="E131" i="8" s="1"/>
  <c r="D127" i="8"/>
  <c r="E127" i="8" s="1"/>
  <c r="D123" i="8"/>
  <c r="E123" i="8" s="1"/>
  <c r="D119" i="8"/>
  <c r="E119" i="8" s="1"/>
  <c r="D115" i="8"/>
  <c r="E115" i="8" s="1"/>
  <c r="D111" i="8"/>
  <c r="E111" i="8" s="1"/>
  <c r="D107" i="8"/>
  <c r="E107" i="8" s="1"/>
  <c r="D103" i="8"/>
  <c r="E103" i="8" s="1"/>
  <c r="D99" i="8"/>
  <c r="E99" i="8" s="1"/>
  <c r="D95" i="8"/>
  <c r="E95" i="8" s="1"/>
  <c r="D91" i="8"/>
  <c r="E91" i="8" s="1"/>
  <c r="D87" i="8"/>
  <c r="E87" i="8" s="1"/>
  <c r="D83" i="8"/>
  <c r="E83" i="8" s="1"/>
  <c r="D79" i="8"/>
  <c r="E79" i="8" s="1"/>
  <c r="D75" i="8"/>
  <c r="E75" i="8" s="1"/>
  <c r="D71" i="8"/>
  <c r="E71" i="8" s="1"/>
  <c r="D67" i="8"/>
  <c r="E67" i="8" s="1"/>
  <c r="D63" i="8"/>
  <c r="E63" i="8" s="1"/>
  <c r="D59" i="8"/>
  <c r="E59" i="8" s="1"/>
  <c r="D55" i="8"/>
  <c r="E55" i="8" s="1"/>
  <c r="D51" i="8"/>
  <c r="E51" i="8" s="1"/>
  <c r="D47" i="8"/>
  <c r="E47" i="8" s="1"/>
  <c r="D43" i="8"/>
  <c r="E43" i="8" s="1"/>
  <c r="D39" i="8"/>
  <c r="E39" i="8" s="1"/>
  <c r="D35" i="8"/>
  <c r="E35" i="8" s="1"/>
  <c r="D31" i="8"/>
  <c r="E31" i="8" s="1"/>
  <c r="D27" i="8"/>
  <c r="E27" i="8" s="1"/>
  <c r="D23" i="8"/>
  <c r="E23" i="8" s="1"/>
  <c r="D19" i="8"/>
  <c r="E19" i="8" s="1"/>
  <c r="D15" i="8"/>
  <c r="E15" i="8" s="1"/>
  <c r="D234" i="8"/>
  <c r="E234" i="8" s="1"/>
  <c r="D202" i="8"/>
  <c r="E202" i="8" s="1"/>
  <c r="D170" i="8"/>
  <c r="E170" i="8" s="1"/>
  <c r="D138" i="8"/>
  <c r="E138" i="8" s="1"/>
  <c r="D106" i="8"/>
  <c r="E106" i="8" s="1"/>
  <c r="D74" i="8"/>
  <c r="E74" i="8" s="1"/>
  <c r="D42" i="8"/>
  <c r="E42" i="8" s="1"/>
  <c r="D12" i="8"/>
  <c r="E12" i="8" s="1"/>
  <c r="D34" i="8"/>
  <c r="E34" i="8" s="1"/>
  <c r="D230" i="8"/>
  <c r="E230" i="8" s="1"/>
  <c r="D198" i="8"/>
  <c r="E198" i="8" s="1"/>
  <c r="D166" i="8"/>
  <c r="E166" i="8" s="1"/>
  <c r="D134" i="8"/>
  <c r="E134" i="8" s="1"/>
  <c r="D102" i="8"/>
  <c r="E102" i="8" s="1"/>
  <c r="D70" i="8"/>
  <c r="E70" i="8" s="1"/>
  <c r="D38" i="8"/>
  <c r="E38" i="8" s="1"/>
  <c r="D82" i="8"/>
  <c r="E82" i="8" s="1"/>
  <c r="D46" i="8"/>
  <c r="E46" i="8" s="1"/>
  <c r="D226" i="8"/>
  <c r="E226" i="8" s="1"/>
  <c r="D194" i="8"/>
  <c r="E194" i="8" s="1"/>
  <c r="D162" i="8"/>
  <c r="E162" i="8" s="1"/>
  <c r="D130" i="8"/>
  <c r="E130" i="8" s="1"/>
  <c r="D98" i="8"/>
  <c r="E98" i="8" s="1"/>
  <c r="D66" i="8"/>
  <c r="E66" i="8" s="1"/>
  <c r="D18" i="8"/>
  <c r="E18" i="8" s="1"/>
  <c r="D222" i="8"/>
  <c r="E222" i="8" s="1"/>
  <c r="D190" i="8"/>
  <c r="E190" i="8" s="1"/>
  <c r="D158" i="8"/>
  <c r="E158" i="8" s="1"/>
  <c r="D126" i="8"/>
  <c r="E126" i="8" s="1"/>
  <c r="D94" i="8"/>
  <c r="E94" i="8" s="1"/>
  <c r="D62" i="8"/>
  <c r="E62" i="8" s="1"/>
  <c r="D30" i="8"/>
  <c r="E30" i="8" s="1"/>
  <c r="D186" i="8"/>
  <c r="E186" i="8" s="1"/>
  <c r="D154" i="8"/>
  <c r="E154" i="8" s="1"/>
  <c r="D122" i="8"/>
  <c r="E122" i="8" s="1"/>
  <c r="D90" i="8"/>
  <c r="E90" i="8" s="1"/>
  <c r="D58" i="8"/>
  <c r="E58" i="8" s="1"/>
  <c r="D26" i="8"/>
  <c r="E26" i="8" s="1"/>
  <c r="D50" i="8"/>
  <c r="E50" i="8" s="1"/>
  <c r="D78" i="8"/>
  <c r="E78" i="8" s="1"/>
  <c r="D218" i="8"/>
  <c r="E218" i="8" s="1"/>
  <c r="D214" i="8"/>
  <c r="E214" i="8" s="1"/>
  <c r="D182" i="8"/>
  <c r="E182" i="8" s="1"/>
  <c r="D150" i="8"/>
  <c r="E150" i="8" s="1"/>
  <c r="D118" i="8"/>
  <c r="E118" i="8" s="1"/>
  <c r="D86" i="8"/>
  <c r="E86" i="8" s="1"/>
  <c r="D54" i="8"/>
  <c r="E54" i="8" s="1"/>
  <c r="D22" i="8"/>
  <c r="E22" i="8" s="1"/>
  <c r="D210" i="8"/>
  <c r="E210" i="8" s="1"/>
  <c r="D178" i="8"/>
  <c r="E178" i="8" s="1"/>
  <c r="D146" i="8"/>
  <c r="E146" i="8" s="1"/>
  <c r="D114" i="8"/>
  <c r="E114" i="8" s="1"/>
  <c r="D14" i="8"/>
  <c r="E14" i="8" s="1"/>
  <c r="D206" i="8"/>
  <c r="E206" i="8" s="1"/>
  <c r="D174" i="8"/>
  <c r="E174" i="8" s="1"/>
  <c r="D142" i="8"/>
  <c r="E142" i="8" s="1"/>
  <c r="D110" i="8"/>
  <c r="E110" i="8" s="1"/>
  <c r="P13" i="7"/>
  <c r="R12" i="7"/>
  <c r="E261" i="7"/>
  <c r="F261" i="7" s="1"/>
  <c r="E257" i="7"/>
  <c r="F257" i="7" s="1"/>
  <c r="E253" i="7"/>
  <c r="F253" i="7" s="1"/>
  <c r="E249" i="7"/>
  <c r="F249" i="7" s="1"/>
  <c r="E245" i="7"/>
  <c r="F245" i="7" s="1"/>
  <c r="E241" i="7"/>
  <c r="F241" i="7" s="1"/>
  <c r="E237" i="7"/>
  <c r="F237" i="7" s="1"/>
  <c r="E233" i="7"/>
  <c r="F233" i="7" s="1"/>
  <c r="E229" i="7"/>
  <c r="F229" i="7" s="1"/>
  <c r="E225" i="7"/>
  <c r="F225" i="7" s="1"/>
  <c r="E221" i="7"/>
  <c r="F221" i="7" s="1"/>
  <c r="E217" i="7"/>
  <c r="F217" i="7" s="1"/>
  <c r="E213" i="7"/>
  <c r="F213" i="7" s="1"/>
  <c r="E209" i="7"/>
  <c r="F209" i="7" s="1"/>
  <c r="E205" i="7"/>
  <c r="F205" i="7" s="1"/>
  <c r="E201" i="7"/>
  <c r="F201" i="7" s="1"/>
  <c r="E197" i="7"/>
  <c r="F197" i="7" s="1"/>
  <c r="E193" i="7"/>
  <c r="F193" i="7" s="1"/>
  <c r="E189" i="7"/>
  <c r="F189" i="7" s="1"/>
  <c r="E185" i="7"/>
  <c r="F185" i="7" s="1"/>
  <c r="E181" i="7"/>
  <c r="F181" i="7" s="1"/>
  <c r="E177" i="7"/>
  <c r="F177" i="7" s="1"/>
  <c r="E173" i="7"/>
  <c r="F173" i="7" s="1"/>
  <c r="E169" i="7"/>
  <c r="F169" i="7" s="1"/>
  <c r="E165" i="7"/>
  <c r="F165" i="7" s="1"/>
  <c r="E161" i="7"/>
  <c r="F161" i="7" s="1"/>
  <c r="E157" i="7"/>
  <c r="F157" i="7" s="1"/>
  <c r="E153" i="7"/>
  <c r="F153" i="7" s="1"/>
  <c r="E149" i="7"/>
  <c r="F149" i="7" s="1"/>
  <c r="E145" i="7"/>
  <c r="F145" i="7" s="1"/>
  <c r="E141" i="7"/>
  <c r="F141" i="7" s="1"/>
  <c r="E137" i="7"/>
  <c r="F137" i="7" s="1"/>
  <c r="E133" i="7"/>
  <c r="F133" i="7" s="1"/>
  <c r="E129" i="7"/>
  <c r="F129" i="7" s="1"/>
  <c r="E125" i="7"/>
  <c r="F125" i="7" s="1"/>
  <c r="E121" i="7"/>
  <c r="F121" i="7" s="1"/>
  <c r="E117" i="7"/>
  <c r="F117" i="7" s="1"/>
  <c r="E113" i="7"/>
  <c r="F113" i="7" s="1"/>
  <c r="E109" i="7"/>
  <c r="F109" i="7" s="1"/>
  <c r="E105" i="7"/>
  <c r="F105" i="7" s="1"/>
  <c r="E101" i="7"/>
  <c r="F101" i="7" s="1"/>
  <c r="E97" i="7"/>
  <c r="F97" i="7" s="1"/>
  <c r="E93" i="7"/>
  <c r="F93" i="7" s="1"/>
  <c r="E89" i="7"/>
  <c r="F89" i="7" s="1"/>
  <c r="E85" i="7"/>
  <c r="F85" i="7" s="1"/>
  <c r="E81" i="7"/>
  <c r="F81" i="7" s="1"/>
  <c r="E77" i="7"/>
  <c r="F77" i="7" s="1"/>
  <c r="E73" i="7"/>
  <c r="F73" i="7" s="1"/>
  <c r="E69" i="7"/>
  <c r="F69" i="7" s="1"/>
  <c r="E65" i="7"/>
  <c r="F65" i="7" s="1"/>
  <c r="E61" i="7"/>
  <c r="F61" i="7" s="1"/>
  <c r="E57" i="7"/>
  <c r="F57" i="7" s="1"/>
  <c r="E53" i="7"/>
  <c r="F53" i="7" s="1"/>
  <c r="E49" i="7"/>
  <c r="F49" i="7" s="1"/>
  <c r="E45" i="7"/>
  <c r="F45" i="7" s="1"/>
  <c r="E41" i="7"/>
  <c r="F41" i="7" s="1"/>
  <c r="E37" i="7"/>
  <c r="F37" i="7" s="1"/>
  <c r="E33" i="7"/>
  <c r="F33" i="7" s="1"/>
  <c r="E29" i="7"/>
  <c r="F29" i="7" s="1"/>
  <c r="E25" i="7"/>
  <c r="F25" i="7" s="1"/>
  <c r="E21" i="7"/>
  <c r="F21" i="7" s="1"/>
  <c r="E17" i="7"/>
  <c r="F17" i="7" s="1"/>
  <c r="E11" i="7"/>
  <c r="F11" i="7" s="1"/>
  <c r="E260" i="7"/>
  <c r="F260" i="7" s="1"/>
  <c r="E256" i="7"/>
  <c r="F256" i="7" s="1"/>
  <c r="E252" i="7"/>
  <c r="F252" i="7" s="1"/>
  <c r="E248" i="7"/>
  <c r="F248" i="7" s="1"/>
  <c r="E244" i="7"/>
  <c r="F244" i="7" s="1"/>
  <c r="E240" i="7"/>
  <c r="F240" i="7" s="1"/>
  <c r="E236" i="7"/>
  <c r="F236" i="7" s="1"/>
  <c r="E232" i="7"/>
  <c r="F232" i="7" s="1"/>
  <c r="E228" i="7"/>
  <c r="F228" i="7" s="1"/>
  <c r="E224" i="7"/>
  <c r="F224" i="7" s="1"/>
  <c r="E220" i="7"/>
  <c r="F220" i="7" s="1"/>
  <c r="E216" i="7"/>
  <c r="F216" i="7" s="1"/>
  <c r="E212" i="7"/>
  <c r="F212" i="7" s="1"/>
  <c r="E208" i="7"/>
  <c r="F208" i="7" s="1"/>
  <c r="E204" i="7"/>
  <c r="F204" i="7" s="1"/>
  <c r="E200" i="7"/>
  <c r="F200" i="7" s="1"/>
  <c r="E196" i="7"/>
  <c r="F196" i="7" s="1"/>
  <c r="E192" i="7"/>
  <c r="F192" i="7" s="1"/>
  <c r="E188" i="7"/>
  <c r="F188" i="7" s="1"/>
  <c r="E184" i="7"/>
  <c r="F184" i="7" s="1"/>
  <c r="E180" i="7"/>
  <c r="F180" i="7" s="1"/>
  <c r="E176" i="7"/>
  <c r="F176" i="7" s="1"/>
  <c r="E172" i="7"/>
  <c r="F172" i="7" s="1"/>
  <c r="E168" i="7"/>
  <c r="F168" i="7" s="1"/>
  <c r="E164" i="7"/>
  <c r="F164" i="7" s="1"/>
  <c r="E160" i="7"/>
  <c r="F160" i="7" s="1"/>
  <c r="E156" i="7"/>
  <c r="F156" i="7" s="1"/>
  <c r="E152" i="7"/>
  <c r="F152" i="7" s="1"/>
  <c r="E148" i="7"/>
  <c r="F148" i="7" s="1"/>
  <c r="E144" i="7"/>
  <c r="F144" i="7" s="1"/>
  <c r="E140" i="7"/>
  <c r="F140" i="7" s="1"/>
  <c r="E136" i="7"/>
  <c r="F136" i="7" s="1"/>
  <c r="E132" i="7"/>
  <c r="F132" i="7" s="1"/>
  <c r="E128" i="7"/>
  <c r="F128" i="7" s="1"/>
  <c r="E124" i="7"/>
  <c r="F124" i="7" s="1"/>
  <c r="E120" i="7"/>
  <c r="F120" i="7" s="1"/>
  <c r="E116" i="7"/>
  <c r="F116" i="7" s="1"/>
  <c r="E112" i="7"/>
  <c r="F112" i="7" s="1"/>
  <c r="E108" i="7"/>
  <c r="F108" i="7" s="1"/>
  <c r="E104" i="7"/>
  <c r="F104" i="7" s="1"/>
  <c r="E100" i="7"/>
  <c r="F100" i="7" s="1"/>
  <c r="E96" i="7"/>
  <c r="F96" i="7" s="1"/>
  <c r="E92" i="7"/>
  <c r="F92" i="7" s="1"/>
  <c r="E88" i="7"/>
  <c r="F88" i="7" s="1"/>
  <c r="E84" i="7"/>
  <c r="F84" i="7" s="1"/>
  <c r="E80" i="7"/>
  <c r="F80" i="7" s="1"/>
  <c r="E76" i="7"/>
  <c r="F76" i="7" s="1"/>
  <c r="E72" i="7"/>
  <c r="F72" i="7" s="1"/>
  <c r="E68" i="7"/>
  <c r="F68" i="7" s="1"/>
  <c r="E64" i="7"/>
  <c r="F64" i="7" s="1"/>
  <c r="E60" i="7"/>
  <c r="F60" i="7" s="1"/>
  <c r="E56" i="7"/>
  <c r="F56" i="7" s="1"/>
  <c r="E52" i="7"/>
  <c r="F52" i="7" s="1"/>
  <c r="E48" i="7"/>
  <c r="F48" i="7" s="1"/>
  <c r="E44" i="7"/>
  <c r="F44" i="7" s="1"/>
  <c r="E40" i="7"/>
  <c r="F40" i="7" s="1"/>
  <c r="E36" i="7"/>
  <c r="F36" i="7" s="1"/>
  <c r="E32" i="7"/>
  <c r="F32" i="7" s="1"/>
  <c r="E28" i="7"/>
  <c r="F28" i="7" s="1"/>
  <c r="E24" i="7"/>
  <c r="F24" i="7" s="1"/>
  <c r="E20" i="7"/>
  <c r="F20" i="7" s="1"/>
  <c r="E16" i="7"/>
  <c r="F16" i="7" s="1"/>
  <c r="E13" i="7"/>
  <c r="F13" i="7" s="1"/>
  <c r="E10" i="7"/>
  <c r="F10" i="7" s="1"/>
  <c r="E259" i="7"/>
  <c r="F259" i="7" s="1"/>
  <c r="E255" i="7"/>
  <c r="F255" i="7" s="1"/>
  <c r="E251" i="7"/>
  <c r="F251" i="7" s="1"/>
  <c r="E247" i="7"/>
  <c r="F247" i="7" s="1"/>
  <c r="E243" i="7"/>
  <c r="F243" i="7" s="1"/>
  <c r="E239" i="7"/>
  <c r="F239" i="7" s="1"/>
  <c r="E235" i="7"/>
  <c r="F235" i="7" s="1"/>
  <c r="E231" i="7"/>
  <c r="F231" i="7" s="1"/>
  <c r="E227" i="7"/>
  <c r="F227" i="7" s="1"/>
  <c r="E223" i="7"/>
  <c r="F223" i="7" s="1"/>
  <c r="E219" i="7"/>
  <c r="F219" i="7" s="1"/>
  <c r="E215" i="7"/>
  <c r="F215" i="7" s="1"/>
  <c r="E211" i="7"/>
  <c r="F211" i="7" s="1"/>
  <c r="E207" i="7"/>
  <c r="F207" i="7" s="1"/>
  <c r="E203" i="7"/>
  <c r="F203" i="7" s="1"/>
  <c r="E199" i="7"/>
  <c r="F199" i="7" s="1"/>
  <c r="E195" i="7"/>
  <c r="F195" i="7" s="1"/>
  <c r="E191" i="7"/>
  <c r="F191" i="7" s="1"/>
  <c r="E187" i="7"/>
  <c r="F187" i="7" s="1"/>
  <c r="E183" i="7"/>
  <c r="F183" i="7" s="1"/>
  <c r="E179" i="7"/>
  <c r="F179" i="7" s="1"/>
  <c r="E175" i="7"/>
  <c r="F175" i="7" s="1"/>
  <c r="E171" i="7"/>
  <c r="F171" i="7" s="1"/>
  <c r="E167" i="7"/>
  <c r="F167" i="7" s="1"/>
  <c r="E163" i="7"/>
  <c r="F163" i="7" s="1"/>
  <c r="E159" i="7"/>
  <c r="F159" i="7" s="1"/>
  <c r="E155" i="7"/>
  <c r="F155" i="7" s="1"/>
  <c r="E151" i="7"/>
  <c r="F151" i="7" s="1"/>
  <c r="E147" i="7"/>
  <c r="F147" i="7" s="1"/>
  <c r="E143" i="7"/>
  <c r="F143" i="7" s="1"/>
  <c r="E139" i="7"/>
  <c r="F139" i="7" s="1"/>
  <c r="E135" i="7"/>
  <c r="F135" i="7" s="1"/>
  <c r="E131" i="7"/>
  <c r="F131" i="7" s="1"/>
  <c r="E127" i="7"/>
  <c r="F127" i="7" s="1"/>
  <c r="E123" i="7"/>
  <c r="F123" i="7" s="1"/>
  <c r="E119" i="7"/>
  <c r="F119" i="7" s="1"/>
  <c r="E115" i="7"/>
  <c r="F115" i="7" s="1"/>
  <c r="E111" i="7"/>
  <c r="F111" i="7" s="1"/>
  <c r="E107" i="7"/>
  <c r="F107" i="7" s="1"/>
  <c r="E103" i="7"/>
  <c r="F103" i="7" s="1"/>
  <c r="E99" i="7"/>
  <c r="F99" i="7" s="1"/>
  <c r="E95" i="7"/>
  <c r="F95" i="7" s="1"/>
  <c r="E91" i="7"/>
  <c r="F91" i="7" s="1"/>
  <c r="E87" i="7"/>
  <c r="F87" i="7" s="1"/>
  <c r="E83" i="7"/>
  <c r="F83" i="7" s="1"/>
  <c r="E79" i="7"/>
  <c r="F79" i="7" s="1"/>
  <c r="E75" i="7"/>
  <c r="F75" i="7" s="1"/>
  <c r="E71" i="7"/>
  <c r="F71" i="7" s="1"/>
  <c r="E67" i="7"/>
  <c r="F67" i="7" s="1"/>
  <c r="E63" i="7"/>
  <c r="F63" i="7" s="1"/>
  <c r="E59" i="7"/>
  <c r="F59" i="7" s="1"/>
  <c r="E55" i="7"/>
  <c r="F55" i="7" s="1"/>
  <c r="E51" i="7"/>
  <c r="F51" i="7" s="1"/>
  <c r="E47" i="7"/>
  <c r="F47" i="7" s="1"/>
  <c r="E43" i="7"/>
  <c r="F43" i="7" s="1"/>
  <c r="E39" i="7"/>
  <c r="F39" i="7" s="1"/>
  <c r="E35" i="7"/>
  <c r="F35" i="7" s="1"/>
  <c r="E31" i="7"/>
  <c r="F31" i="7" s="1"/>
  <c r="E27" i="7"/>
  <c r="F27" i="7" s="1"/>
  <c r="E23" i="7"/>
  <c r="F23" i="7" s="1"/>
  <c r="E19" i="7"/>
  <c r="F19" i="7" s="1"/>
  <c r="E15" i="7"/>
  <c r="F15" i="7" s="1"/>
  <c r="E258" i="7"/>
  <c r="F258" i="7" s="1"/>
  <c r="E254" i="7"/>
  <c r="F254" i="7" s="1"/>
  <c r="E250" i="7"/>
  <c r="F250" i="7" s="1"/>
  <c r="E246" i="7"/>
  <c r="F246" i="7" s="1"/>
  <c r="E242" i="7"/>
  <c r="F242" i="7" s="1"/>
  <c r="E238" i="7"/>
  <c r="F238" i="7" s="1"/>
  <c r="E234" i="7"/>
  <c r="F234" i="7" s="1"/>
  <c r="E230" i="7"/>
  <c r="F230" i="7" s="1"/>
  <c r="E226" i="7"/>
  <c r="F226" i="7" s="1"/>
  <c r="E222" i="7"/>
  <c r="F222" i="7" s="1"/>
  <c r="E218" i="7"/>
  <c r="F218" i="7" s="1"/>
  <c r="E214" i="7"/>
  <c r="F214" i="7" s="1"/>
  <c r="E210" i="7"/>
  <c r="F210" i="7" s="1"/>
  <c r="E206" i="7"/>
  <c r="F206" i="7" s="1"/>
  <c r="E202" i="7"/>
  <c r="F202" i="7" s="1"/>
  <c r="E198" i="7"/>
  <c r="F198" i="7" s="1"/>
  <c r="E194" i="7"/>
  <c r="F194" i="7" s="1"/>
  <c r="E190" i="7"/>
  <c r="F190" i="7" s="1"/>
  <c r="E186" i="7"/>
  <c r="F186" i="7" s="1"/>
  <c r="E182" i="7"/>
  <c r="F182" i="7" s="1"/>
  <c r="E178" i="7"/>
  <c r="F178" i="7" s="1"/>
  <c r="E174" i="7"/>
  <c r="F174" i="7" s="1"/>
  <c r="E170" i="7"/>
  <c r="F170" i="7" s="1"/>
  <c r="E166" i="7"/>
  <c r="F166" i="7" s="1"/>
  <c r="E162" i="7"/>
  <c r="F162" i="7" s="1"/>
  <c r="E158" i="7"/>
  <c r="F158" i="7" s="1"/>
  <c r="E154" i="7"/>
  <c r="F154" i="7" s="1"/>
  <c r="E150" i="7"/>
  <c r="F150" i="7" s="1"/>
  <c r="E146" i="7"/>
  <c r="F146" i="7" s="1"/>
  <c r="E142" i="7"/>
  <c r="F142" i="7" s="1"/>
  <c r="E138" i="7"/>
  <c r="F138" i="7" s="1"/>
  <c r="E134" i="7"/>
  <c r="F134" i="7" s="1"/>
  <c r="E130" i="7"/>
  <c r="F130" i="7" s="1"/>
  <c r="E126" i="7"/>
  <c r="F126" i="7" s="1"/>
  <c r="E122" i="7"/>
  <c r="F122" i="7" s="1"/>
  <c r="E118" i="7"/>
  <c r="F118" i="7" s="1"/>
  <c r="E114" i="7"/>
  <c r="F114" i="7" s="1"/>
  <c r="E110" i="7"/>
  <c r="F110" i="7" s="1"/>
  <c r="E106" i="7"/>
  <c r="F106" i="7" s="1"/>
  <c r="E102" i="7"/>
  <c r="F102" i="7" s="1"/>
  <c r="E98" i="7"/>
  <c r="F98" i="7" s="1"/>
  <c r="E94" i="7"/>
  <c r="F94" i="7" s="1"/>
  <c r="E90" i="7"/>
  <c r="F90" i="7" s="1"/>
  <c r="E86" i="7"/>
  <c r="F86" i="7" s="1"/>
  <c r="E82" i="7"/>
  <c r="F82" i="7" s="1"/>
  <c r="E78" i="7"/>
  <c r="F78" i="7" s="1"/>
  <c r="E74" i="7"/>
  <c r="F74" i="7" s="1"/>
  <c r="E70" i="7"/>
  <c r="F70" i="7" s="1"/>
  <c r="E66" i="7"/>
  <c r="F66" i="7" s="1"/>
  <c r="E62" i="7"/>
  <c r="F62" i="7" s="1"/>
  <c r="E58" i="7"/>
  <c r="F58" i="7" s="1"/>
  <c r="E54" i="7"/>
  <c r="F54" i="7" s="1"/>
  <c r="E50" i="7"/>
  <c r="F50" i="7" s="1"/>
  <c r="E46" i="7"/>
  <c r="F46" i="7" s="1"/>
  <c r="E42" i="7"/>
  <c r="F42" i="7" s="1"/>
  <c r="E38" i="7"/>
  <c r="F38" i="7" s="1"/>
  <c r="E34" i="7"/>
  <c r="F34" i="7" s="1"/>
  <c r="E30" i="7"/>
  <c r="F30" i="7" s="1"/>
  <c r="E26" i="7"/>
  <c r="F26" i="7" s="1"/>
  <c r="E22" i="7"/>
  <c r="F22" i="7" s="1"/>
  <c r="E18" i="7"/>
  <c r="F18" i="7" s="1"/>
  <c r="E14" i="7"/>
  <c r="F14" i="7" s="1"/>
  <c r="E12" i="7"/>
  <c r="F12" i="7" s="1"/>
  <c r="P11" i="4"/>
  <c r="P11" i="5"/>
  <c r="P11" i="2"/>
  <c r="C8" i="5" l="1"/>
  <c r="B8" i="5"/>
  <c r="C7" i="5"/>
  <c r="B7" i="5"/>
  <c r="O6" i="5" a="1"/>
  <c r="O9" i="5" s="1"/>
  <c r="C6" i="5"/>
  <c r="C5" i="5"/>
  <c r="D8" i="4"/>
  <c r="C8" i="4"/>
  <c r="B8" i="4"/>
  <c r="D7" i="4"/>
  <c r="C7" i="4"/>
  <c r="B7" i="4"/>
  <c r="D5" i="4"/>
  <c r="C8" i="2"/>
  <c r="B8" i="2"/>
  <c r="C7" i="2"/>
  <c r="B7" i="2"/>
  <c r="O6" i="2" a="1"/>
  <c r="O10" i="2" s="1"/>
  <c r="C6" i="2"/>
  <c r="C5" i="2"/>
  <c r="P7" i="5" l="1"/>
  <c r="P9" i="5"/>
  <c r="P12" i="5" s="1"/>
  <c r="O6" i="5"/>
  <c r="O8" i="5"/>
  <c r="O10" i="5"/>
  <c r="P6" i="5"/>
  <c r="P8" i="5"/>
  <c r="P10" i="5"/>
  <c r="O7" i="5"/>
  <c r="P12" i="4"/>
  <c r="P13" i="4" s="1"/>
  <c r="O9" i="2"/>
  <c r="O7" i="2"/>
  <c r="P8" i="2"/>
  <c r="P6" i="2"/>
  <c r="P10" i="2"/>
  <c r="R13" i="2" s="1"/>
  <c r="P7" i="2"/>
  <c r="P9" i="2"/>
  <c r="P12" i="2" s="1"/>
  <c r="O6" i="2"/>
  <c r="O8" i="2"/>
  <c r="P13" i="5" l="1"/>
  <c r="R13" i="4"/>
  <c r="R12" i="4"/>
  <c r="R12" i="5"/>
  <c r="R13" i="5"/>
  <c r="D13" i="2"/>
  <c r="E13" i="2" s="1"/>
  <c r="D17" i="2"/>
  <c r="E17" i="2" s="1"/>
  <c r="D21" i="2"/>
  <c r="E21" i="2" s="1"/>
  <c r="D25" i="2"/>
  <c r="D29" i="2"/>
  <c r="D33" i="2"/>
  <c r="D37" i="2"/>
  <c r="E37" i="2" s="1"/>
  <c r="D41" i="2"/>
  <c r="D45" i="2"/>
  <c r="E45" i="2" s="1"/>
  <c r="D49" i="2"/>
  <c r="E49" i="2" s="1"/>
  <c r="D53" i="2"/>
  <c r="E53" i="2" s="1"/>
  <c r="D57" i="2"/>
  <c r="D61" i="2"/>
  <c r="E61" i="2" s="1"/>
  <c r="D65" i="2"/>
  <c r="E65" i="2" s="1"/>
  <c r="D69" i="2"/>
  <c r="E69" i="2" s="1"/>
  <c r="D73" i="2"/>
  <c r="D77" i="2"/>
  <c r="E77" i="2" s="1"/>
  <c r="D81" i="2"/>
  <c r="E81" i="2" s="1"/>
  <c r="D85" i="2"/>
  <c r="E85" i="2" s="1"/>
  <c r="D89" i="2"/>
  <c r="D93" i="2"/>
  <c r="E93" i="2" s="1"/>
  <c r="D97" i="2"/>
  <c r="E97" i="2" s="1"/>
  <c r="D101" i="2"/>
  <c r="E101" i="2" s="1"/>
  <c r="D105" i="2"/>
  <c r="D109" i="2"/>
  <c r="D113" i="2"/>
  <c r="E113" i="2" s="1"/>
  <c r="D117" i="2"/>
  <c r="D121" i="2"/>
  <c r="D125" i="2"/>
  <c r="D129" i="2"/>
  <c r="E129" i="2" s="1"/>
  <c r="D133" i="2"/>
  <c r="E133" i="2" s="1"/>
  <c r="D137" i="2"/>
  <c r="D141" i="2"/>
  <c r="E141" i="2" s="1"/>
  <c r="D145" i="2"/>
  <c r="E145" i="2" s="1"/>
  <c r="D149" i="2"/>
  <c r="E149" i="2" s="1"/>
  <c r="D153" i="2"/>
  <c r="D157" i="2"/>
  <c r="E157" i="2" s="1"/>
  <c r="D161" i="2"/>
  <c r="E161" i="2" s="1"/>
  <c r="D165" i="2"/>
  <c r="E165" i="2" s="1"/>
  <c r="D169" i="2"/>
  <c r="D173" i="2"/>
  <c r="D177" i="2"/>
  <c r="E177" i="2" s="1"/>
  <c r="D181" i="2"/>
  <c r="E181" i="2" s="1"/>
  <c r="D185" i="2"/>
  <c r="D189" i="2"/>
  <c r="E189" i="2" s="1"/>
  <c r="D193" i="2"/>
  <c r="E193" i="2" s="1"/>
  <c r="D197" i="2"/>
  <c r="E197" i="2" s="1"/>
  <c r="D201" i="2"/>
  <c r="D205" i="2"/>
  <c r="E205" i="2" s="1"/>
  <c r="D209" i="2"/>
  <c r="D213" i="2"/>
  <c r="E213" i="2" s="1"/>
  <c r="D217" i="2"/>
  <c r="D221" i="2"/>
  <c r="D225" i="2"/>
  <c r="E225" i="2" s="1"/>
  <c r="D229" i="2"/>
  <c r="E229" i="2" s="1"/>
  <c r="D233" i="2"/>
  <c r="D237" i="2"/>
  <c r="D241" i="2"/>
  <c r="E241" i="2" s="1"/>
  <c r="D245" i="2"/>
  <c r="E245" i="2" s="1"/>
  <c r="D249" i="2"/>
  <c r="D253" i="2"/>
  <c r="D257" i="2"/>
  <c r="E257" i="2" s="1"/>
  <c r="D261" i="2"/>
  <c r="E261" i="2" s="1"/>
  <c r="D14" i="2"/>
  <c r="D18" i="2"/>
  <c r="E18" i="2" s="1"/>
  <c r="D22" i="2"/>
  <c r="E22" i="2" s="1"/>
  <c r="D26" i="2"/>
  <c r="E26" i="2" s="1"/>
  <c r="D30" i="2"/>
  <c r="D34" i="2"/>
  <c r="D38" i="2"/>
  <c r="E38" i="2" s="1"/>
  <c r="D42" i="2"/>
  <c r="E42" i="2" s="1"/>
  <c r="D46" i="2"/>
  <c r="D50" i="2"/>
  <c r="E50" i="2" s="1"/>
  <c r="D54" i="2"/>
  <c r="E54" i="2" s="1"/>
  <c r="D58" i="2"/>
  <c r="E58" i="2" s="1"/>
  <c r="D62" i="2"/>
  <c r="D66" i="2"/>
  <c r="D70" i="2"/>
  <c r="E70" i="2" s="1"/>
  <c r="D74" i="2"/>
  <c r="E74" i="2" s="1"/>
  <c r="D78" i="2"/>
  <c r="D82" i="2"/>
  <c r="D86" i="2"/>
  <c r="E86" i="2" s="1"/>
  <c r="D90" i="2"/>
  <c r="E90" i="2" s="1"/>
  <c r="D94" i="2"/>
  <c r="D98" i="2"/>
  <c r="E98" i="2" s="1"/>
  <c r="D11" i="2"/>
  <c r="E11" i="2" s="1"/>
  <c r="D15" i="2"/>
  <c r="E15" i="2" s="1"/>
  <c r="D19" i="2"/>
  <c r="D23" i="2"/>
  <c r="D27" i="2"/>
  <c r="E27" i="2" s="1"/>
  <c r="D31" i="2"/>
  <c r="E31" i="2" s="1"/>
  <c r="D35" i="2"/>
  <c r="D39" i="2"/>
  <c r="D43" i="2"/>
  <c r="E43" i="2" s="1"/>
  <c r="D47" i="2"/>
  <c r="E47" i="2" s="1"/>
  <c r="D51" i="2"/>
  <c r="D55" i="2"/>
  <c r="E55" i="2" s="1"/>
  <c r="D59" i="2"/>
  <c r="E59" i="2" s="1"/>
  <c r="D63" i="2"/>
  <c r="E63" i="2" s="1"/>
  <c r="D67" i="2"/>
  <c r="D71" i="2"/>
  <c r="D75" i="2"/>
  <c r="D79" i="2"/>
  <c r="E79" i="2" s="1"/>
  <c r="D83" i="2"/>
  <c r="D87" i="2"/>
  <c r="D91" i="2"/>
  <c r="E91" i="2" s="1"/>
  <c r="D95" i="2"/>
  <c r="E95" i="2" s="1"/>
  <c r="D99" i="2"/>
  <c r="D103" i="2"/>
  <c r="E103" i="2" s="1"/>
  <c r="D107" i="2"/>
  <c r="D111" i="2"/>
  <c r="E111" i="2" s="1"/>
  <c r="D115" i="2"/>
  <c r="D119" i="2"/>
  <c r="E119" i="2" s="1"/>
  <c r="D123" i="2"/>
  <c r="D127" i="2"/>
  <c r="E127" i="2" s="1"/>
  <c r="D131" i="2"/>
  <c r="D135" i="2"/>
  <c r="E135" i="2" s="1"/>
  <c r="D139" i="2"/>
  <c r="D143" i="2"/>
  <c r="E143" i="2" s="1"/>
  <c r="D147" i="2"/>
  <c r="D151" i="2"/>
  <c r="D155" i="2"/>
  <c r="E155" i="2" s="1"/>
  <c r="D159" i="2"/>
  <c r="E159" i="2" s="1"/>
  <c r="D163" i="2"/>
  <c r="D167" i="2"/>
  <c r="E167" i="2" s="1"/>
  <c r="D171" i="2"/>
  <c r="D175" i="2"/>
  <c r="E175" i="2" s="1"/>
  <c r="D179" i="2"/>
  <c r="D183" i="2"/>
  <c r="D187" i="2"/>
  <c r="E187" i="2" s="1"/>
  <c r="D191" i="2"/>
  <c r="E191" i="2" s="1"/>
  <c r="D195" i="2"/>
  <c r="D199" i="2"/>
  <c r="D203" i="2"/>
  <c r="E203" i="2" s="1"/>
  <c r="D207" i="2"/>
  <c r="E207" i="2" s="1"/>
  <c r="D211" i="2"/>
  <c r="D215" i="2"/>
  <c r="D219" i="2"/>
  <c r="D223" i="2"/>
  <c r="E223" i="2" s="1"/>
  <c r="D227" i="2"/>
  <c r="D231" i="2"/>
  <c r="E231" i="2" s="1"/>
  <c r="D235" i="2"/>
  <c r="E235" i="2" s="1"/>
  <c r="D239" i="2"/>
  <c r="E239" i="2" s="1"/>
  <c r="D243" i="2"/>
  <c r="D247" i="2"/>
  <c r="E247" i="2" s="1"/>
  <c r="D251" i="2"/>
  <c r="D255" i="2"/>
  <c r="E255" i="2" s="1"/>
  <c r="D259" i="2"/>
  <c r="D24" i="2"/>
  <c r="E24" i="2" s="1"/>
  <c r="D40" i="2"/>
  <c r="E40" i="2" s="1"/>
  <c r="D56" i="2"/>
  <c r="E56" i="2" s="1"/>
  <c r="D72" i="2"/>
  <c r="D88" i="2"/>
  <c r="D102" i="2"/>
  <c r="D110" i="2"/>
  <c r="E110" i="2" s="1"/>
  <c r="D118" i="2"/>
  <c r="D126" i="2"/>
  <c r="E126" i="2" s="1"/>
  <c r="D134" i="2"/>
  <c r="E134" i="2" s="1"/>
  <c r="D142" i="2"/>
  <c r="E142" i="2" s="1"/>
  <c r="D150" i="2"/>
  <c r="D158" i="2"/>
  <c r="E158" i="2" s="1"/>
  <c r="D166" i="2"/>
  <c r="D174" i="2"/>
  <c r="E174" i="2" s="1"/>
  <c r="D182" i="2"/>
  <c r="D190" i="2"/>
  <c r="D198" i="2"/>
  <c r="E198" i="2" s="1"/>
  <c r="D206" i="2"/>
  <c r="E206" i="2" s="1"/>
  <c r="D214" i="2"/>
  <c r="D222" i="2"/>
  <c r="E222" i="2" s="1"/>
  <c r="D230" i="2"/>
  <c r="E230" i="2" s="1"/>
  <c r="D238" i="2"/>
  <c r="E238" i="2" s="1"/>
  <c r="D246" i="2"/>
  <c r="D254" i="2"/>
  <c r="D10" i="2"/>
  <c r="E10" i="2" s="1"/>
  <c r="D12" i="2"/>
  <c r="E12" i="2" s="1"/>
  <c r="D28" i="2"/>
  <c r="D44" i="2"/>
  <c r="D60" i="2"/>
  <c r="E60" i="2" s="1"/>
  <c r="D76" i="2"/>
  <c r="E76" i="2" s="1"/>
  <c r="D92" i="2"/>
  <c r="D104" i="2"/>
  <c r="E104" i="2" s="1"/>
  <c r="D112" i="2"/>
  <c r="E112" i="2" s="1"/>
  <c r="D120" i="2"/>
  <c r="E120" i="2" s="1"/>
  <c r="D128" i="2"/>
  <c r="D136" i="2"/>
  <c r="E136" i="2" s="1"/>
  <c r="D144" i="2"/>
  <c r="E144" i="2" s="1"/>
  <c r="D152" i="2"/>
  <c r="D160" i="2"/>
  <c r="D168" i="2"/>
  <c r="E168" i="2" s="1"/>
  <c r="D176" i="2"/>
  <c r="E176" i="2" s="1"/>
  <c r="D184" i="2"/>
  <c r="E184" i="2" s="1"/>
  <c r="D192" i="2"/>
  <c r="D200" i="2"/>
  <c r="E200" i="2" s="1"/>
  <c r="D208" i="2"/>
  <c r="E208" i="2" s="1"/>
  <c r="D216" i="2"/>
  <c r="E216" i="2" s="1"/>
  <c r="D224" i="2"/>
  <c r="D232" i="2"/>
  <c r="E232" i="2" s="1"/>
  <c r="D240" i="2"/>
  <c r="D248" i="2"/>
  <c r="E248" i="2" s="1"/>
  <c r="D256" i="2"/>
  <c r="D234" i="2"/>
  <c r="D250" i="2"/>
  <c r="E250" i="2" s="1"/>
  <c r="D20" i="2"/>
  <c r="E20" i="2" s="1"/>
  <c r="D36" i="2"/>
  <c r="D52" i="2"/>
  <c r="E52" i="2" s="1"/>
  <c r="D68" i="2"/>
  <c r="E68" i="2" s="1"/>
  <c r="D84" i="2"/>
  <c r="E84" i="2" s="1"/>
  <c r="D100" i="2"/>
  <c r="D108" i="2"/>
  <c r="E108" i="2" s="1"/>
  <c r="D116" i="2"/>
  <c r="D124" i="2"/>
  <c r="E124" i="2" s="1"/>
  <c r="D132" i="2"/>
  <c r="D140" i="2"/>
  <c r="E140" i="2" s="1"/>
  <c r="D148" i="2"/>
  <c r="E148" i="2" s="1"/>
  <c r="D156" i="2"/>
  <c r="E156" i="2" s="1"/>
  <c r="D164" i="2"/>
  <c r="D172" i="2"/>
  <c r="D180" i="2"/>
  <c r="E180" i="2" s="1"/>
  <c r="D188" i="2"/>
  <c r="E188" i="2" s="1"/>
  <c r="D196" i="2"/>
  <c r="D204" i="2"/>
  <c r="E204" i="2" s="1"/>
  <c r="D212" i="2"/>
  <c r="E212" i="2" s="1"/>
  <c r="D220" i="2"/>
  <c r="E220" i="2" s="1"/>
  <c r="D228" i="2"/>
  <c r="D236" i="2"/>
  <c r="D244" i="2"/>
  <c r="E244" i="2" s="1"/>
  <c r="D252" i="2"/>
  <c r="E252" i="2" s="1"/>
  <c r="D260" i="2"/>
  <c r="D16" i="2"/>
  <c r="E16" i="2" s="1"/>
  <c r="D32" i="2"/>
  <c r="E32" i="2" s="1"/>
  <c r="D48" i="2"/>
  <c r="E48" i="2" s="1"/>
  <c r="D64" i="2"/>
  <c r="D80" i="2"/>
  <c r="E80" i="2" s="1"/>
  <c r="D96" i="2"/>
  <c r="E96" i="2" s="1"/>
  <c r="D106" i="2"/>
  <c r="E106" i="2" s="1"/>
  <c r="D114" i="2"/>
  <c r="D122" i="2"/>
  <c r="E122" i="2" s="1"/>
  <c r="D130" i="2"/>
  <c r="E130" i="2" s="1"/>
  <c r="D138" i="2"/>
  <c r="E138" i="2" s="1"/>
  <c r="D146" i="2"/>
  <c r="D154" i="2"/>
  <c r="E154" i="2" s="1"/>
  <c r="D162" i="2"/>
  <c r="D170" i="2"/>
  <c r="E170" i="2" s="1"/>
  <c r="D178" i="2"/>
  <c r="D186" i="2"/>
  <c r="D194" i="2"/>
  <c r="E194" i="2" s="1"/>
  <c r="D202" i="2"/>
  <c r="E202" i="2" s="1"/>
  <c r="D210" i="2"/>
  <c r="D218" i="2"/>
  <c r="E218" i="2" s="1"/>
  <c r="D226" i="2"/>
  <c r="E226" i="2" s="1"/>
  <c r="D242" i="2"/>
  <c r="E242" i="2" s="1"/>
  <c r="D258" i="2"/>
  <c r="R12" i="2"/>
  <c r="P13" i="2"/>
  <c r="D260" i="5"/>
  <c r="E260" i="5" s="1"/>
  <c r="D258" i="5"/>
  <c r="E258" i="5" s="1"/>
  <c r="D256" i="5"/>
  <c r="E256" i="5" s="1"/>
  <c r="D254" i="5"/>
  <c r="E254" i="5" s="1"/>
  <c r="D252" i="5"/>
  <c r="E252" i="5" s="1"/>
  <c r="D250" i="5"/>
  <c r="E250" i="5" s="1"/>
  <c r="D248" i="5"/>
  <c r="E248" i="5" s="1"/>
  <c r="D246" i="5"/>
  <c r="E246" i="5" s="1"/>
  <c r="D244" i="5"/>
  <c r="E244" i="5" s="1"/>
  <c r="D242" i="5"/>
  <c r="E242" i="5" s="1"/>
  <c r="D240" i="5"/>
  <c r="E240" i="5" s="1"/>
  <c r="D238" i="5"/>
  <c r="E238" i="5" s="1"/>
  <c r="D236" i="5"/>
  <c r="E236" i="5" s="1"/>
  <c r="D234" i="5"/>
  <c r="E234" i="5" s="1"/>
  <c r="D232" i="5"/>
  <c r="E232" i="5" s="1"/>
  <c r="D230" i="5"/>
  <c r="E230" i="5" s="1"/>
  <c r="D228" i="5"/>
  <c r="E228" i="5" s="1"/>
  <c r="D226" i="5"/>
  <c r="E226" i="5" s="1"/>
  <c r="D224" i="5"/>
  <c r="E224" i="5" s="1"/>
  <c r="D222" i="5"/>
  <c r="E222" i="5" s="1"/>
  <c r="D220" i="5"/>
  <c r="E220" i="5" s="1"/>
  <c r="D218" i="5"/>
  <c r="E218" i="5" s="1"/>
  <c r="D216" i="5"/>
  <c r="E216" i="5" s="1"/>
  <c r="D214" i="5"/>
  <c r="E214" i="5" s="1"/>
  <c r="D212" i="5"/>
  <c r="E212" i="5" s="1"/>
  <c r="D210" i="5"/>
  <c r="E210" i="5" s="1"/>
  <c r="D208" i="5"/>
  <c r="E208" i="5" s="1"/>
  <c r="D206" i="5"/>
  <c r="E206" i="5" s="1"/>
  <c r="D204" i="5"/>
  <c r="E204" i="5" s="1"/>
  <c r="D202" i="5"/>
  <c r="E202" i="5" s="1"/>
  <c r="D200" i="5"/>
  <c r="E200" i="5" s="1"/>
  <c r="D198" i="5"/>
  <c r="E198" i="5" s="1"/>
  <c r="D196" i="5"/>
  <c r="E196" i="5" s="1"/>
  <c r="D194" i="5"/>
  <c r="E194" i="5" s="1"/>
  <c r="D192" i="5"/>
  <c r="E192" i="5" s="1"/>
  <c r="D190" i="5"/>
  <c r="E190" i="5" s="1"/>
  <c r="D188" i="5"/>
  <c r="E188" i="5" s="1"/>
  <c r="D186" i="5"/>
  <c r="E186" i="5" s="1"/>
  <c r="D184" i="5"/>
  <c r="E184" i="5" s="1"/>
  <c r="D182" i="5"/>
  <c r="E182" i="5" s="1"/>
  <c r="D180" i="5"/>
  <c r="E180" i="5" s="1"/>
  <c r="D178" i="5"/>
  <c r="E178" i="5" s="1"/>
  <c r="D176" i="5"/>
  <c r="E176" i="5" s="1"/>
  <c r="D174" i="5"/>
  <c r="E174" i="5" s="1"/>
  <c r="D172" i="5"/>
  <c r="E172" i="5" s="1"/>
  <c r="D170" i="5"/>
  <c r="E170" i="5" s="1"/>
  <c r="D168" i="5"/>
  <c r="E168" i="5" s="1"/>
  <c r="D166" i="5"/>
  <c r="E166" i="5" s="1"/>
  <c r="D164" i="5"/>
  <c r="E164" i="5" s="1"/>
  <c r="D162" i="5"/>
  <c r="E162" i="5" s="1"/>
  <c r="D160" i="5"/>
  <c r="E160" i="5" s="1"/>
  <c r="D158" i="5"/>
  <c r="E158" i="5" s="1"/>
  <c r="D156" i="5"/>
  <c r="E156" i="5" s="1"/>
  <c r="D154" i="5"/>
  <c r="E154" i="5" s="1"/>
  <c r="D152" i="5"/>
  <c r="E152" i="5" s="1"/>
  <c r="D150" i="5"/>
  <c r="E150" i="5" s="1"/>
  <c r="D148" i="5"/>
  <c r="E148" i="5" s="1"/>
  <c r="D146" i="5"/>
  <c r="E146" i="5" s="1"/>
  <c r="D144" i="5"/>
  <c r="E144" i="5" s="1"/>
  <c r="D142" i="5"/>
  <c r="E142" i="5" s="1"/>
  <c r="D140" i="5"/>
  <c r="E140" i="5" s="1"/>
  <c r="D138" i="5"/>
  <c r="E138" i="5" s="1"/>
  <c r="D136" i="5"/>
  <c r="E136" i="5" s="1"/>
  <c r="D134" i="5"/>
  <c r="E134" i="5" s="1"/>
  <c r="D132" i="5"/>
  <c r="E132" i="5" s="1"/>
  <c r="D130" i="5"/>
  <c r="E130" i="5" s="1"/>
  <c r="D128" i="5"/>
  <c r="E128" i="5" s="1"/>
  <c r="D126" i="5"/>
  <c r="E126" i="5" s="1"/>
  <c r="D124" i="5"/>
  <c r="E124" i="5" s="1"/>
  <c r="D122" i="5"/>
  <c r="E122" i="5" s="1"/>
  <c r="D120" i="5"/>
  <c r="E120" i="5" s="1"/>
  <c r="D118" i="5"/>
  <c r="E118" i="5" s="1"/>
  <c r="D116" i="5"/>
  <c r="E116" i="5" s="1"/>
  <c r="D114" i="5"/>
  <c r="E114" i="5" s="1"/>
  <c r="D112" i="5"/>
  <c r="E112" i="5" s="1"/>
  <c r="D110" i="5"/>
  <c r="E110" i="5" s="1"/>
  <c r="D108" i="5"/>
  <c r="E108" i="5" s="1"/>
  <c r="D106" i="5"/>
  <c r="E106" i="5" s="1"/>
  <c r="D104" i="5"/>
  <c r="E104" i="5" s="1"/>
  <c r="D102" i="5"/>
  <c r="E102" i="5" s="1"/>
  <c r="D100" i="5"/>
  <c r="E100" i="5" s="1"/>
  <c r="D98" i="5"/>
  <c r="E98" i="5" s="1"/>
  <c r="D96" i="5"/>
  <c r="E96" i="5" s="1"/>
  <c r="D94" i="5"/>
  <c r="E94" i="5" s="1"/>
  <c r="D92" i="5"/>
  <c r="E92" i="5" s="1"/>
  <c r="D261" i="5"/>
  <c r="E261" i="5" s="1"/>
  <c r="D257" i="5"/>
  <c r="E257" i="5" s="1"/>
  <c r="D253" i="5"/>
  <c r="E253" i="5" s="1"/>
  <c r="D249" i="5"/>
  <c r="E249" i="5" s="1"/>
  <c r="D245" i="5"/>
  <c r="E245" i="5" s="1"/>
  <c r="D241" i="5"/>
  <c r="E241" i="5" s="1"/>
  <c r="D237" i="5"/>
  <c r="E237" i="5" s="1"/>
  <c r="D233" i="5"/>
  <c r="E233" i="5" s="1"/>
  <c r="D229" i="5"/>
  <c r="E229" i="5" s="1"/>
  <c r="D225" i="5"/>
  <c r="E225" i="5" s="1"/>
  <c r="D221" i="5"/>
  <c r="E221" i="5" s="1"/>
  <c r="D217" i="5"/>
  <c r="E217" i="5" s="1"/>
  <c r="D213" i="5"/>
  <c r="E213" i="5" s="1"/>
  <c r="D209" i="5"/>
  <c r="E209" i="5" s="1"/>
  <c r="D201" i="5"/>
  <c r="E201" i="5" s="1"/>
  <c r="D193" i="5"/>
  <c r="E193" i="5" s="1"/>
  <c r="D185" i="5"/>
  <c r="E185" i="5" s="1"/>
  <c r="D177" i="5"/>
  <c r="E177" i="5" s="1"/>
  <c r="D169" i="5"/>
  <c r="E169" i="5" s="1"/>
  <c r="D161" i="5"/>
  <c r="E161" i="5" s="1"/>
  <c r="D153" i="5"/>
  <c r="E153" i="5" s="1"/>
  <c r="D145" i="5"/>
  <c r="E145" i="5" s="1"/>
  <c r="D137" i="5"/>
  <c r="E137" i="5" s="1"/>
  <c r="D129" i="5"/>
  <c r="E129" i="5" s="1"/>
  <c r="D121" i="5"/>
  <c r="E121" i="5" s="1"/>
  <c r="D113" i="5"/>
  <c r="E113" i="5" s="1"/>
  <c r="D105" i="5"/>
  <c r="E105" i="5" s="1"/>
  <c r="D97" i="5"/>
  <c r="E97" i="5" s="1"/>
  <c r="D207" i="5"/>
  <c r="E207" i="5" s="1"/>
  <c r="D199" i="5"/>
  <c r="E199" i="5" s="1"/>
  <c r="D191" i="5"/>
  <c r="E191" i="5" s="1"/>
  <c r="D183" i="5"/>
  <c r="E183" i="5" s="1"/>
  <c r="D175" i="5"/>
  <c r="E175" i="5" s="1"/>
  <c r="D167" i="5"/>
  <c r="E167" i="5" s="1"/>
  <c r="D159" i="5"/>
  <c r="E159" i="5" s="1"/>
  <c r="D151" i="5"/>
  <c r="E151" i="5" s="1"/>
  <c r="D143" i="5"/>
  <c r="E143" i="5" s="1"/>
  <c r="D135" i="5"/>
  <c r="E135" i="5" s="1"/>
  <c r="D127" i="5"/>
  <c r="E127" i="5" s="1"/>
  <c r="D119" i="5"/>
  <c r="E119" i="5" s="1"/>
  <c r="D111" i="5"/>
  <c r="E111" i="5" s="1"/>
  <c r="D103" i="5"/>
  <c r="E103" i="5" s="1"/>
  <c r="D95" i="5"/>
  <c r="E95" i="5" s="1"/>
  <c r="D90" i="5"/>
  <c r="E90" i="5" s="1"/>
  <c r="D88" i="5"/>
  <c r="E88" i="5" s="1"/>
  <c r="D86" i="5"/>
  <c r="E86" i="5" s="1"/>
  <c r="D84" i="5"/>
  <c r="E84" i="5" s="1"/>
  <c r="D82" i="5"/>
  <c r="E82" i="5" s="1"/>
  <c r="D80" i="5"/>
  <c r="E80" i="5" s="1"/>
  <c r="D78" i="5"/>
  <c r="E78" i="5" s="1"/>
  <c r="D76" i="5"/>
  <c r="E76" i="5" s="1"/>
  <c r="D74" i="5"/>
  <c r="E74" i="5" s="1"/>
  <c r="D72" i="5"/>
  <c r="E72" i="5" s="1"/>
  <c r="D70" i="5"/>
  <c r="E70" i="5" s="1"/>
  <c r="D68" i="5"/>
  <c r="E68" i="5" s="1"/>
  <c r="D66" i="5"/>
  <c r="E66" i="5" s="1"/>
  <c r="D64" i="5"/>
  <c r="E64" i="5" s="1"/>
  <c r="D62" i="5"/>
  <c r="E62" i="5" s="1"/>
  <c r="D60" i="5"/>
  <c r="E60" i="5" s="1"/>
  <c r="D58" i="5"/>
  <c r="E58" i="5" s="1"/>
  <c r="D56" i="5"/>
  <c r="E56" i="5" s="1"/>
  <c r="D54" i="5"/>
  <c r="E54" i="5" s="1"/>
  <c r="D52" i="5"/>
  <c r="E52" i="5" s="1"/>
  <c r="D50" i="5"/>
  <c r="E50" i="5" s="1"/>
  <c r="D48" i="5"/>
  <c r="E48" i="5" s="1"/>
  <c r="D46" i="5"/>
  <c r="E46" i="5" s="1"/>
  <c r="D44" i="5"/>
  <c r="E44" i="5" s="1"/>
  <c r="D42" i="5"/>
  <c r="E42" i="5" s="1"/>
  <c r="D40" i="5"/>
  <c r="E40" i="5" s="1"/>
  <c r="D38" i="5"/>
  <c r="E38" i="5" s="1"/>
  <c r="D36" i="5"/>
  <c r="E36" i="5" s="1"/>
  <c r="D34" i="5"/>
  <c r="E34" i="5" s="1"/>
  <c r="D32" i="5"/>
  <c r="E32" i="5" s="1"/>
  <c r="D30" i="5"/>
  <c r="E30" i="5" s="1"/>
  <c r="D28" i="5"/>
  <c r="E28" i="5" s="1"/>
  <c r="D26" i="5"/>
  <c r="E26" i="5" s="1"/>
  <c r="D24" i="5"/>
  <c r="E24" i="5" s="1"/>
  <c r="D22" i="5"/>
  <c r="E22" i="5" s="1"/>
  <c r="D20" i="5"/>
  <c r="E20" i="5" s="1"/>
  <c r="D18" i="5"/>
  <c r="E18" i="5" s="1"/>
  <c r="D16" i="5"/>
  <c r="E16" i="5" s="1"/>
  <c r="D14" i="5"/>
  <c r="E14" i="5" s="1"/>
  <c r="D12" i="5"/>
  <c r="E12" i="5" s="1"/>
  <c r="D10" i="5"/>
  <c r="E10" i="5" s="1"/>
  <c r="D195" i="5"/>
  <c r="E195" i="5" s="1"/>
  <c r="D179" i="5"/>
  <c r="E179" i="5" s="1"/>
  <c r="D163" i="5"/>
  <c r="E163" i="5" s="1"/>
  <c r="D147" i="5"/>
  <c r="E147" i="5" s="1"/>
  <c r="D131" i="5"/>
  <c r="E131" i="5" s="1"/>
  <c r="D115" i="5"/>
  <c r="E115" i="5" s="1"/>
  <c r="D99" i="5"/>
  <c r="E99" i="5" s="1"/>
  <c r="D89" i="5"/>
  <c r="E89" i="5" s="1"/>
  <c r="D85" i="5"/>
  <c r="E85" i="5" s="1"/>
  <c r="D81" i="5"/>
  <c r="E81" i="5" s="1"/>
  <c r="D77" i="5"/>
  <c r="E77" i="5" s="1"/>
  <c r="D73" i="5"/>
  <c r="E73" i="5" s="1"/>
  <c r="D69" i="5"/>
  <c r="E69" i="5" s="1"/>
  <c r="D65" i="5"/>
  <c r="E65" i="5" s="1"/>
  <c r="D61" i="5"/>
  <c r="E61" i="5" s="1"/>
  <c r="D57" i="5"/>
  <c r="E57" i="5" s="1"/>
  <c r="D53" i="5"/>
  <c r="E53" i="5" s="1"/>
  <c r="D49" i="5"/>
  <c r="E49" i="5" s="1"/>
  <c r="D45" i="5"/>
  <c r="E45" i="5" s="1"/>
  <c r="D41" i="5"/>
  <c r="E41" i="5" s="1"/>
  <c r="D37" i="5"/>
  <c r="E37" i="5" s="1"/>
  <c r="D29" i="5"/>
  <c r="E29" i="5" s="1"/>
  <c r="D21" i="5"/>
  <c r="E21" i="5" s="1"/>
  <c r="D13" i="5"/>
  <c r="E13" i="5" s="1"/>
  <c r="D259" i="5"/>
  <c r="E259" i="5" s="1"/>
  <c r="D251" i="5"/>
  <c r="E251" i="5" s="1"/>
  <c r="D243" i="5"/>
  <c r="E243" i="5" s="1"/>
  <c r="D235" i="5"/>
  <c r="E235" i="5" s="1"/>
  <c r="D227" i="5"/>
  <c r="E227" i="5" s="1"/>
  <c r="D219" i="5"/>
  <c r="E219" i="5" s="1"/>
  <c r="D211" i="5"/>
  <c r="E211" i="5" s="1"/>
  <c r="D205" i="5"/>
  <c r="E205" i="5" s="1"/>
  <c r="D189" i="5"/>
  <c r="E189" i="5" s="1"/>
  <c r="D173" i="5"/>
  <c r="E173" i="5" s="1"/>
  <c r="D157" i="5"/>
  <c r="E157" i="5" s="1"/>
  <c r="D141" i="5"/>
  <c r="E141" i="5" s="1"/>
  <c r="D125" i="5"/>
  <c r="E125" i="5" s="1"/>
  <c r="D109" i="5"/>
  <c r="E109" i="5" s="1"/>
  <c r="D93" i="5"/>
  <c r="E93" i="5" s="1"/>
  <c r="D31" i="5"/>
  <c r="E31" i="5" s="1"/>
  <c r="D23" i="5"/>
  <c r="E23" i="5" s="1"/>
  <c r="D15" i="5"/>
  <c r="E15" i="5" s="1"/>
  <c r="D203" i="5"/>
  <c r="E203" i="5" s="1"/>
  <c r="D187" i="5"/>
  <c r="E187" i="5" s="1"/>
  <c r="D171" i="5"/>
  <c r="E171" i="5" s="1"/>
  <c r="D155" i="5"/>
  <c r="E155" i="5" s="1"/>
  <c r="D139" i="5"/>
  <c r="E139" i="5" s="1"/>
  <c r="D123" i="5"/>
  <c r="E123" i="5" s="1"/>
  <c r="D107" i="5"/>
  <c r="E107" i="5" s="1"/>
  <c r="D91" i="5"/>
  <c r="E91" i="5" s="1"/>
  <c r="D87" i="5"/>
  <c r="E87" i="5" s="1"/>
  <c r="D83" i="5"/>
  <c r="E83" i="5" s="1"/>
  <c r="D79" i="5"/>
  <c r="E79" i="5" s="1"/>
  <c r="D75" i="5"/>
  <c r="E75" i="5" s="1"/>
  <c r="D71" i="5"/>
  <c r="E71" i="5" s="1"/>
  <c r="D67" i="5"/>
  <c r="E67" i="5" s="1"/>
  <c r="D63" i="5"/>
  <c r="E63" i="5" s="1"/>
  <c r="D59" i="5"/>
  <c r="E59" i="5" s="1"/>
  <c r="D55" i="5"/>
  <c r="E55" i="5" s="1"/>
  <c r="D51" i="5"/>
  <c r="E51" i="5" s="1"/>
  <c r="D47" i="5"/>
  <c r="E47" i="5" s="1"/>
  <c r="D43" i="5"/>
  <c r="E43" i="5" s="1"/>
  <c r="D39" i="5"/>
  <c r="E39" i="5" s="1"/>
  <c r="D33" i="5"/>
  <c r="E33" i="5" s="1"/>
  <c r="D25" i="5"/>
  <c r="E25" i="5" s="1"/>
  <c r="D17" i="5"/>
  <c r="E17" i="5" s="1"/>
  <c r="D255" i="5"/>
  <c r="E255" i="5" s="1"/>
  <c r="D247" i="5"/>
  <c r="E247" i="5" s="1"/>
  <c r="D239" i="5"/>
  <c r="E239" i="5" s="1"/>
  <c r="D231" i="5"/>
  <c r="E231" i="5" s="1"/>
  <c r="D223" i="5"/>
  <c r="E223" i="5" s="1"/>
  <c r="D215" i="5"/>
  <c r="E215" i="5" s="1"/>
  <c r="D197" i="5"/>
  <c r="E197" i="5" s="1"/>
  <c r="D181" i="5"/>
  <c r="E181" i="5" s="1"/>
  <c r="D165" i="5"/>
  <c r="E165" i="5" s="1"/>
  <c r="D149" i="5"/>
  <c r="E149" i="5" s="1"/>
  <c r="D133" i="5"/>
  <c r="E133" i="5" s="1"/>
  <c r="D117" i="5"/>
  <c r="E117" i="5" s="1"/>
  <c r="D101" i="5"/>
  <c r="E101" i="5" s="1"/>
  <c r="D35" i="5"/>
  <c r="E35" i="5" s="1"/>
  <c r="D27" i="5"/>
  <c r="E27" i="5" s="1"/>
  <c r="D19" i="5"/>
  <c r="E19" i="5" s="1"/>
  <c r="D11" i="5"/>
  <c r="E11" i="5" s="1"/>
  <c r="E261" i="4"/>
  <c r="F261" i="4" s="1"/>
  <c r="E259" i="4"/>
  <c r="F259" i="4" s="1"/>
  <c r="E257" i="4"/>
  <c r="F257" i="4" s="1"/>
  <c r="E255" i="4"/>
  <c r="F255" i="4" s="1"/>
  <c r="E253" i="4"/>
  <c r="F253" i="4" s="1"/>
  <c r="E251" i="4"/>
  <c r="F251" i="4" s="1"/>
  <c r="E249" i="4"/>
  <c r="F249" i="4" s="1"/>
  <c r="E247" i="4"/>
  <c r="F247" i="4" s="1"/>
  <c r="E245" i="4"/>
  <c r="F245" i="4" s="1"/>
  <c r="E243" i="4"/>
  <c r="F243" i="4" s="1"/>
  <c r="E241" i="4"/>
  <c r="F241" i="4" s="1"/>
  <c r="E239" i="4"/>
  <c r="F239" i="4" s="1"/>
  <c r="E237" i="4"/>
  <c r="F237" i="4" s="1"/>
  <c r="E235" i="4"/>
  <c r="F235" i="4" s="1"/>
  <c r="E233" i="4"/>
  <c r="F233" i="4" s="1"/>
  <c r="E231" i="4"/>
  <c r="F231" i="4" s="1"/>
  <c r="E229" i="4"/>
  <c r="F229" i="4" s="1"/>
  <c r="E227" i="4"/>
  <c r="F227" i="4" s="1"/>
  <c r="E225" i="4"/>
  <c r="F225" i="4" s="1"/>
  <c r="E223" i="4"/>
  <c r="F223" i="4" s="1"/>
  <c r="E221" i="4"/>
  <c r="F221" i="4" s="1"/>
  <c r="E219" i="4"/>
  <c r="F219" i="4" s="1"/>
  <c r="E217" i="4"/>
  <c r="F217" i="4" s="1"/>
  <c r="E215" i="4"/>
  <c r="F215" i="4" s="1"/>
  <c r="E213" i="4"/>
  <c r="F213" i="4" s="1"/>
  <c r="E211" i="4"/>
  <c r="F211" i="4" s="1"/>
  <c r="E209" i="4"/>
  <c r="F209" i="4" s="1"/>
  <c r="E207" i="4"/>
  <c r="F207" i="4" s="1"/>
  <c r="E205" i="4"/>
  <c r="F205" i="4" s="1"/>
  <c r="E203" i="4"/>
  <c r="F203" i="4" s="1"/>
  <c r="E201" i="4"/>
  <c r="F201" i="4" s="1"/>
  <c r="E199" i="4"/>
  <c r="F199" i="4" s="1"/>
  <c r="E197" i="4"/>
  <c r="F197" i="4" s="1"/>
  <c r="E195" i="4"/>
  <c r="F195" i="4" s="1"/>
  <c r="E193" i="4"/>
  <c r="F193" i="4" s="1"/>
  <c r="E191" i="4"/>
  <c r="F191" i="4" s="1"/>
  <c r="E189" i="4"/>
  <c r="F189" i="4" s="1"/>
  <c r="E187" i="4"/>
  <c r="F187" i="4" s="1"/>
  <c r="E185" i="4"/>
  <c r="F185" i="4" s="1"/>
  <c r="E183" i="4"/>
  <c r="F183" i="4" s="1"/>
  <c r="E181" i="4"/>
  <c r="F181" i="4" s="1"/>
  <c r="E179" i="4"/>
  <c r="F179" i="4" s="1"/>
  <c r="E177" i="4"/>
  <c r="F177" i="4" s="1"/>
  <c r="E175" i="4"/>
  <c r="F175" i="4" s="1"/>
  <c r="E173" i="4"/>
  <c r="F173" i="4" s="1"/>
  <c r="E171" i="4"/>
  <c r="F171" i="4" s="1"/>
  <c r="E169" i="4"/>
  <c r="F169" i="4" s="1"/>
  <c r="E167" i="4"/>
  <c r="F167" i="4" s="1"/>
  <c r="E165" i="4"/>
  <c r="F165" i="4" s="1"/>
  <c r="E163" i="4"/>
  <c r="F163" i="4" s="1"/>
  <c r="E161" i="4"/>
  <c r="F161" i="4" s="1"/>
  <c r="E159" i="4"/>
  <c r="F159" i="4" s="1"/>
  <c r="E157" i="4"/>
  <c r="F157" i="4" s="1"/>
  <c r="E155" i="4"/>
  <c r="F155" i="4" s="1"/>
  <c r="E153" i="4"/>
  <c r="F153" i="4" s="1"/>
  <c r="E151" i="4"/>
  <c r="F151" i="4" s="1"/>
  <c r="E149" i="4"/>
  <c r="F149" i="4" s="1"/>
  <c r="E147" i="4"/>
  <c r="F147" i="4" s="1"/>
  <c r="E145" i="4"/>
  <c r="F145" i="4" s="1"/>
  <c r="E143" i="4"/>
  <c r="F143" i="4" s="1"/>
  <c r="E141" i="4"/>
  <c r="F141" i="4" s="1"/>
  <c r="E139" i="4"/>
  <c r="F139" i="4" s="1"/>
  <c r="E137" i="4"/>
  <c r="F137" i="4" s="1"/>
  <c r="E135" i="4"/>
  <c r="F135" i="4" s="1"/>
  <c r="E133" i="4"/>
  <c r="F133" i="4" s="1"/>
  <c r="E131" i="4"/>
  <c r="F131" i="4" s="1"/>
  <c r="E129" i="4"/>
  <c r="F129" i="4" s="1"/>
  <c r="E127" i="4"/>
  <c r="F127" i="4" s="1"/>
  <c r="E125" i="4"/>
  <c r="F125" i="4" s="1"/>
  <c r="E123" i="4"/>
  <c r="F123" i="4" s="1"/>
  <c r="E121" i="4"/>
  <c r="F121" i="4" s="1"/>
  <c r="E119" i="4"/>
  <c r="F119" i="4" s="1"/>
  <c r="E117" i="4"/>
  <c r="F117" i="4" s="1"/>
  <c r="E115" i="4"/>
  <c r="F115" i="4" s="1"/>
  <c r="E113" i="4"/>
  <c r="F113" i="4" s="1"/>
  <c r="E111" i="4"/>
  <c r="F111" i="4" s="1"/>
  <c r="E109" i="4"/>
  <c r="F109" i="4" s="1"/>
  <c r="E107" i="4"/>
  <c r="F107" i="4" s="1"/>
  <c r="E105" i="4"/>
  <c r="F105" i="4" s="1"/>
  <c r="E103" i="4"/>
  <c r="F103" i="4" s="1"/>
  <c r="E101" i="4"/>
  <c r="F101" i="4" s="1"/>
  <c r="E99" i="4"/>
  <c r="F99" i="4" s="1"/>
  <c r="E97" i="4"/>
  <c r="F97" i="4" s="1"/>
  <c r="E95" i="4"/>
  <c r="F95" i="4" s="1"/>
  <c r="E93" i="4"/>
  <c r="F93" i="4" s="1"/>
  <c r="E256" i="4"/>
  <c r="F256" i="4" s="1"/>
  <c r="E248" i="4"/>
  <c r="F248" i="4" s="1"/>
  <c r="E240" i="4"/>
  <c r="F240" i="4" s="1"/>
  <c r="E232" i="4"/>
  <c r="F232" i="4" s="1"/>
  <c r="E224" i="4"/>
  <c r="F224" i="4" s="1"/>
  <c r="E216" i="4"/>
  <c r="F216" i="4" s="1"/>
  <c r="E208" i="4"/>
  <c r="F208" i="4" s="1"/>
  <c r="E200" i="4"/>
  <c r="F200" i="4" s="1"/>
  <c r="E192" i="4"/>
  <c r="F192" i="4" s="1"/>
  <c r="E184" i="4"/>
  <c r="F184" i="4" s="1"/>
  <c r="E176" i="4"/>
  <c r="F176" i="4" s="1"/>
  <c r="E168" i="4"/>
  <c r="F168" i="4" s="1"/>
  <c r="E160" i="4"/>
  <c r="F160" i="4" s="1"/>
  <c r="E152" i="4"/>
  <c r="F152" i="4" s="1"/>
  <c r="E144" i="4"/>
  <c r="F144" i="4" s="1"/>
  <c r="E136" i="4"/>
  <c r="F136" i="4" s="1"/>
  <c r="E128" i="4"/>
  <c r="F128" i="4" s="1"/>
  <c r="E120" i="4"/>
  <c r="F120" i="4" s="1"/>
  <c r="E112" i="4"/>
  <c r="F112" i="4" s="1"/>
  <c r="E104" i="4"/>
  <c r="F104" i="4" s="1"/>
  <c r="E96" i="4"/>
  <c r="F96" i="4" s="1"/>
  <c r="E91" i="4"/>
  <c r="F91" i="4" s="1"/>
  <c r="E89" i="4"/>
  <c r="F89" i="4" s="1"/>
  <c r="E87" i="4"/>
  <c r="F87" i="4" s="1"/>
  <c r="E85" i="4"/>
  <c r="F85" i="4" s="1"/>
  <c r="E83" i="4"/>
  <c r="F83" i="4" s="1"/>
  <c r="E81" i="4"/>
  <c r="F81" i="4" s="1"/>
  <c r="E79" i="4"/>
  <c r="F79" i="4" s="1"/>
  <c r="E77" i="4"/>
  <c r="F77" i="4" s="1"/>
  <c r="E75" i="4"/>
  <c r="F75" i="4" s="1"/>
  <c r="E73" i="4"/>
  <c r="F73" i="4" s="1"/>
  <c r="E71" i="4"/>
  <c r="F71" i="4" s="1"/>
  <c r="E69" i="4"/>
  <c r="F69" i="4" s="1"/>
  <c r="E67" i="4"/>
  <c r="F67" i="4" s="1"/>
  <c r="E65" i="4"/>
  <c r="F65" i="4" s="1"/>
  <c r="E63" i="4"/>
  <c r="F63" i="4" s="1"/>
  <c r="E61" i="4"/>
  <c r="F61" i="4" s="1"/>
  <c r="E59" i="4"/>
  <c r="F59" i="4" s="1"/>
  <c r="E57" i="4"/>
  <c r="F57" i="4" s="1"/>
  <c r="E55" i="4"/>
  <c r="F55" i="4" s="1"/>
  <c r="E53" i="4"/>
  <c r="F53" i="4" s="1"/>
  <c r="E51" i="4"/>
  <c r="F51" i="4" s="1"/>
  <c r="E258" i="4"/>
  <c r="F258" i="4" s="1"/>
  <c r="E250" i="4"/>
  <c r="F250" i="4" s="1"/>
  <c r="E242" i="4"/>
  <c r="F242" i="4" s="1"/>
  <c r="E234" i="4"/>
  <c r="F234" i="4" s="1"/>
  <c r="E226" i="4"/>
  <c r="F226" i="4" s="1"/>
  <c r="E218" i="4"/>
  <c r="F218" i="4" s="1"/>
  <c r="E210" i="4"/>
  <c r="F210" i="4" s="1"/>
  <c r="E202" i="4"/>
  <c r="F202" i="4" s="1"/>
  <c r="E194" i="4"/>
  <c r="F194" i="4" s="1"/>
  <c r="E186" i="4"/>
  <c r="F186" i="4" s="1"/>
  <c r="E178" i="4"/>
  <c r="F178" i="4" s="1"/>
  <c r="E170" i="4"/>
  <c r="F170" i="4" s="1"/>
  <c r="E162" i="4"/>
  <c r="F162" i="4" s="1"/>
  <c r="E154" i="4"/>
  <c r="F154" i="4" s="1"/>
  <c r="E146" i="4"/>
  <c r="F146" i="4" s="1"/>
  <c r="E138" i="4"/>
  <c r="F138" i="4" s="1"/>
  <c r="E130" i="4"/>
  <c r="F130" i="4" s="1"/>
  <c r="E122" i="4"/>
  <c r="F122" i="4" s="1"/>
  <c r="E114" i="4"/>
  <c r="F114" i="4" s="1"/>
  <c r="E106" i="4"/>
  <c r="F106" i="4" s="1"/>
  <c r="E98" i="4"/>
  <c r="F98" i="4" s="1"/>
  <c r="E260" i="4"/>
  <c r="F260" i="4" s="1"/>
  <c r="E244" i="4"/>
  <c r="F244" i="4" s="1"/>
  <c r="E228" i="4"/>
  <c r="F228" i="4" s="1"/>
  <c r="E212" i="4"/>
  <c r="F212" i="4" s="1"/>
  <c r="E196" i="4"/>
  <c r="F196" i="4" s="1"/>
  <c r="E180" i="4"/>
  <c r="F180" i="4" s="1"/>
  <c r="E164" i="4"/>
  <c r="F164" i="4" s="1"/>
  <c r="E148" i="4"/>
  <c r="F148" i="4" s="1"/>
  <c r="E132" i="4"/>
  <c r="F132" i="4" s="1"/>
  <c r="E116" i="4"/>
  <c r="F116" i="4" s="1"/>
  <c r="E100" i="4"/>
  <c r="F100" i="4" s="1"/>
  <c r="E90" i="4"/>
  <c r="F90" i="4" s="1"/>
  <c r="E86" i="4"/>
  <c r="F86" i="4" s="1"/>
  <c r="E82" i="4"/>
  <c r="F82" i="4" s="1"/>
  <c r="E78" i="4"/>
  <c r="F78" i="4" s="1"/>
  <c r="E74" i="4"/>
  <c r="F74" i="4" s="1"/>
  <c r="E70" i="4"/>
  <c r="F70" i="4" s="1"/>
  <c r="E66" i="4"/>
  <c r="F66" i="4" s="1"/>
  <c r="E62" i="4"/>
  <c r="F62" i="4" s="1"/>
  <c r="E58" i="4"/>
  <c r="F58" i="4" s="1"/>
  <c r="E54" i="4"/>
  <c r="F54" i="4" s="1"/>
  <c r="E50" i="4"/>
  <c r="F50" i="4" s="1"/>
  <c r="E45" i="4"/>
  <c r="F45" i="4" s="1"/>
  <c r="E42" i="4"/>
  <c r="F42" i="4" s="1"/>
  <c r="E37" i="4"/>
  <c r="F37" i="4" s="1"/>
  <c r="E34" i="4"/>
  <c r="F34" i="4" s="1"/>
  <c r="E29" i="4"/>
  <c r="F29" i="4" s="1"/>
  <c r="E26" i="4"/>
  <c r="F26" i="4" s="1"/>
  <c r="E21" i="4"/>
  <c r="F21" i="4" s="1"/>
  <c r="E18" i="4"/>
  <c r="F18" i="4" s="1"/>
  <c r="E13" i="4"/>
  <c r="F13" i="4" s="1"/>
  <c r="E10" i="4"/>
  <c r="F10" i="4" s="1"/>
  <c r="E254" i="4"/>
  <c r="F254" i="4" s="1"/>
  <c r="E238" i="4"/>
  <c r="F238" i="4" s="1"/>
  <c r="E222" i="4"/>
  <c r="F222" i="4" s="1"/>
  <c r="E206" i="4"/>
  <c r="F206" i="4" s="1"/>
  <c r="E190" i="4"/>
  <c r="F190" i="4" s="1"/>
  <c r="E174" i="4"/>
  <c r="F174" i="4" s="1"/>
  <c r="E158" i="4"/>
  <c r="F158" i="4" s="1"/>
  <c r="E142" i="4"/>
  <c r="F142" i="4" s="1"/>
  <c r="E126" i="4"/>
  <c r="F126" i="4" s="1"/>
  <c r="E110" i="4"/>
  <c r="F110" i="4" s="1"/>
  <c r="E94" i="4"/>
  <c r="F94" i="4" s="1"/>
  <c r="E47" i="4"/>
  <c r="F47" i="4" s="1"/>
  <c r="E44" i="4"/>
  <c r="F44" i="4" s="1"/>
  <c r="E39" i="4"/>
  <c r="F39" i="4" s="1"/>
  <c r="E36" i="4"/>
  <c r="F36" i="4" s="1"/>
  <c r="E31" i="4"/>
  <c r="F31" i="4" s="1"/>
  <c r="E28" i="4"/>
  <c r="F28" i="4" s="1"/>
  <c r="E23" i="4"/>
  <c r="F23" i="4" s="1"/>
  <c r="E20" i="4"/>
  <c r="F20" i="4" s="1"/>
  <c r="E15" i="4"/>
  <c r="F15" i="4" s="1"/>
  <c r="E12" i="4"/>
  <c r="F12" i="4" s="1"/>
  <c r="E252" i="4"/>
  <c r="F252" i="4" s="1"/>
  <c r="E236" i="4"/>
  <c r="F236" i="4" s="1"/>
  <c r="E220" i="4"/>
  <c r="F220" i="4" s="1"/>
  <c r="E204" i="4"/>
  <c r="F204" i="4" s="1"/>
  <c r="E188" i="4"/>
  <c r="F188" i="4" s="1"/>
  <c r="E172" i="4"/>
  <c r="F172" i="4" s="1"/>
  <c r="E156" i="4"/>
  <c r="F156" i="4" s="1"/>
  <c r="E140" i="4"/>
  <c r="F140" i="4" s="1"/>
  <c r="E124" i="4"/>
  <c r="F124" i="4" s="1"/>
  <c r="E108" i="4"/>
  <c r="F108" i="4" s="1"/>
  <c r="E92" i="4"/>
  <c r="F92" i="4" s="1"/>
  <c r="E88" i="4"/>
  <c r="F88" i="4" s="1"/>
  <c r="E84" i="4"/>
  <c r="F84" i="4" s="1"/>
  <c r="E80" i="4"/>
  <c r="F80" i="4" s="1"/>
  <c r="E76" i="4"/>
  <c r="F76" i="4" s="1"/>
  <c r="E72" i="4"/>
  <c r="F72" i="4" s="1"/>
  <c r="E68" i="4"/>
  <c r="F68" i="4" s="1"/>
  <c r="E64" i="4"/>
  <c r="F64" i="4" s="1"/>
  <c r="E60" i="4"/>
  <c r="F60" i="4" s="1"/>
  <c r="E56" i="4"/>
  <c r="F56" i="4" s="1"/>
  <c r="E52" i="4"/>
  <c r="F52" i="4" s="1"/>
  <c r="E49" i="4"/>
  <c r="F49" i="4" s="1"/>
  <c r="E46" i="4"/>
  <c r="F46" i="4" s="1"/>
  <c r="E41" i="4"/>
  <c r="F41" i="4" s="1"/>
  <c r="E38" i="4"/>
  <c r="F38" i="4" s="1"/>
  <c r="E33" i="4"/>
  <c r="F33" i="4" s="1"/>
  <c r="E30" i="4"/>
  <c r="F30" i="4" s="1"/>
  <c r="E25" i="4"/>
  <c r="F25" i="4" s="1"/>
  <c r="E22" i="4"/>
  <c r="F22" i="4" s="1"/>
  <c r="E17" i="4"/>
  <c r="F17" i="4" s="1"/>
  <c r="E14" i="4"/>
  <c r="F14" i="4" s="1"/>
  <c r="E246" i="4"/>
  <c r="F246" i="4" s="1"/>
  <c r="E230" i="4"/>
  <c r="F230" i="4" s="1"/>
  <c r="E214" i="4"/>
  <c r="F214" i="4" s="1"/>
  <c r="E198" i="4"/>
  <c r="F198" i="4" s="1"/>
  <c r="E182" i="4"/>
  <c r="F182" i="4" s="1"/>
  <c r="E166" i="4"/>
  <c r="F166" i="4" s="1"/>
  <c r="E150" i="4"/>
  <c r="F150" i="4" s="1"/>
  <c r="E134" i="4"/>
  <c r="F134" i="4" s="1"/>
  <c r="E118" i="4"/>
  <c r="F118" i="4" s="1"/>
  <c r="E102" i="4"/>
  <c r="F102" i="4" s="1"/>
  <c r="E48" i="4"/>
  <c r="F48" i="4" s="1"/>
  <c r="E43" i="4"/>
  <c r="F43" i="4" s="1"/>
  <c r="E40" i="4"/>
  <c r="F40" i="4" s="1"/>
  <c r="E35" i="4"/>
  <c r="F35" i="4" s="1"/>
  <c r="E32" i="4"/>
  <c r="F32" i="4" s="1"/>
  <c r="E24" i="4"/>
  <c r="F24" i="4" s="1"/>
  <c r="E11" i="4"/>
  <c r="F11" i="4" s="1"/>
  <c r="E19" i="4"/>
  <c r="F19" i="4" s="1"/>
  <c r="E27" i="4"/>
  <c r="F27" i="4" s="1"/>
  <c r="E16" i="4"/>
  <c r="F16" i="4" s="1"/>
  <c r="E33" i="2"/>
  <c r="E73" i="2"/>
  <c r="E57" i="2"/>
  <c r="E41" i="2"/>
  <c r="E28" i="2"/>
  <c r="E34" i="2"/>
  <c r="E66" i="2"/>
  <c r="E82" i="2"/>
  <c r="E102" i="2"/>
  <c r="E29" i="2"/>
  <c r="E256" i="2"/>
  <c r="E240" i="2"/>
  <c r="E224" i="2"/>
  <c r="E192" i="2"/>
  <c r="E259" i="2"/>
  <c r="E254" i="2"/>
  <c r="E190" i="2"/>
  <c r="E215" i="2"/>
  <c r="E162" i="2"/>
  <c r="E233" i="2"/>
  <c r="E211" i="2"/>
  <c r="E89" i="2"/>
  <c r="E44" i="2"/>
  <c r="E236" i="2"/>
  <c r="E123" i="2"/>
  <c r="E14" i="2"/>
  <c r="E30" i="2"/>
  <c r="E64" i="2"/>
  <c r="E72" i="2"/>
  <c r="E94" i="2"/>
  <c r="E237" i="2"/>
  <c r="E25" i="2"/>
  <c r="E260" i="2"/>
  <c r="E228" i="2"/>
  <c r="E196" i="2"/>
  <c r="E163" i="2"/>
  <c r="E147" i="2"/>
  <c r="E131" i="2"/>
  <c r="E115" i="2"/>
  <c r="E99" i="2"/>
  <c r="E258" i="2"/>
  <c r="E210" i="2"/>
  <c r="E178" i="2"/>
  <c r="E166" i="2"/>
  <c r="E150" i="2"/>
  <c r="E121" i="2"/>
  <c r="E116" i="2"/>
  <c r="E209" i="2"/>
  <c r="E83" i="2"/>
  <c r="E67" i="2"/>
  <c r="E51" i="2"/>
  <c r="E35" i="2"/>
  <c r="E19" i="2"/>
  <c r="E227" i="2"/>
  <c r="E92" i="2"/>
  <c r="E164" i="2"/>
  <c r="E132" i="2"/>
  <c r="E183" i="2"/>
  <c r="E146" i="2"/>
  <c r="E125" i="2"/>
  <c r="E114" i="2"/>
  <c r="E109" i="2"/>
  <c r="E201" i="2"/>
  <c r="E173" i="2"/>
  <c r="E88" i="2"/>
  <c r="E160" i="2"/>
  <c r="E105" i="2"/>
  <c r="E36" i="2"/>
  <c r="E171" i="2"/>
  <c r="E139" i="2"/>
  <c r="E234" i="2"/>
  <c r="E169" i="2"/>
  <c r="E137" i="2"/>
  <c r="E195" i="2"/>
  <c r="E100" i="2"/>
  <c r="E172" i="2"/>
  <c r="E186" i="2"/>
  <c r="E118" i="2"/>
  <c r="E75" i="2"/>
  <c r="E151" i="2"/>
  <c r="E214" i="2"/>
  <c r="E199" i="2"/>
  <c r="E128" i="2"/>
  <c r="E249" i="2"/>
  <c r="E39" i="2"/>
  <c r="E152" i="2"/>
  <c r="E46" i="2"/>
  <c r="E78" i="2"/>
  <c r="E251" i="2"/>
  <c r="E87" i="2"/>
  <c r="E217" i="2"/>
  <c r="E23" i="2"/>
  <c r="E179" i="2"/>
  <c r="E221" i="2"/>
  <c r="E107" i="2"/>
  <c r="E153" i="2"/>
  <c r="E62" i="2"/>
  <c r="E253" i="2"/>
  <c r="E246" i="2"/>
  <c r="E182" i="2"/>
  <c r="E117" i="2"/>
  <c r="E185" i="2"/>
  <c r="E71" i="2"/>
  <c r="E243" i="2"/>
  <c r="E219" i="2"/>
</calcChain>
</file>

<file path=xl/sharedStrings.xml><?xml version="1.0" encoding="utf-8"?>
<sst xmlns="http://schemas.openxmlformats.org/spreadsheetml/2006/main" count="191" uniqueCount="63">
  <si>
    <t>Density</t>
  </si>
  <si>
    <t>%Body Fat</t>
  </si>
  <si>
    <t>Age</t>
  </si>
  <si>
    <t>Weight</t>
  </si>
  <si>
    <t>Height</t>
  </si>
  <si>
    <t>Neck</t>
  </si>
  <si>
    <t>Chest</t>
  </si>
  <si>
    <t>Abdomen</t>
  </si>
  <si>
    <t>Hip</t>
  </si>
  <si>
    <t>Thigh</t>
  </si>
  <si>
    <t>Knee</t>
  </si>
  <si>
    <t>Ankle</t>
  </si>
  <si>
    <t>Biceps</t>
  </si>
  <si>
    <t>Forearm</t>
  </si>
  <si>
    <t>Wrist</t>
  </si>
  <si>
    <t>Accurate measurement of body fat is inconvenient/costly and it is desirable to have easy methods of estimating body fat that are not inconvenient/costly.</t>
  </si>
  <si>
    <t>http://lib.stat.cmu.edu/datasets/bodyfat</t>
  </si>
  <si>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</si>
  <si>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</si>
  <si>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</si>
  <si>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</si>
  <si>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</si>
  <si>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</si>
  <si>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</si>
  <si>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</si>
  <si>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</si>
  <si>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</si>
  <si>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</si>
  <si>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</si>
  <si>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</si>
  <si>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</si>
  <si>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Y = Percent Body Fat</t>
  </si>
  <si>
    <t>X = Abdomen circumference (cm)</t>
  </si>
  <si>
    <t>n =</t>
  </si>
  <si>
    <t>LINEST</t>
  </si>
  <si>
    <t>Legend</t>
  </si>
  <si>
    <t xml:space="preserve">covariance = </t>
  </si>
  <si>
    <t>b1</t>
  </si>
  <si>
    <t>b0</t>
  </si>
  <si>
    <t>mean =</t>
  </si>
  <si>
    <t>se-b1</t>
  </si>
  <si>
    <t>se-b0</t>
  </si>
  <si>
    <t>Std Dev =</t>
  </si>
  <si>
    <t>R2</t>
  </si>
  <si>
    <t>sey</t>
  </si>
  <si>
    <t>Subject</t>
  </si>
  <si>
    <t>Y-hat</t>
  </si>
  <si>
    <t>residual</t>
  </si>
  <si>
    <t>F-overall</t>
  </si>
  <si>
    <t>df</t>
  </si>
  <si>
    <t>ssreg</t>
  </si>
  <si>
    <t>ssresid</t>
  </si>
  <si>
    <t>b2</t>
  </si>
  <si>
    <t>se-b2</t>
  </si>
  <si>
    <t>X1 = Abdomen circumference (cm)</t>
  </si>
  <si>
    <t>X2 = Weight (pounds)</t>
  </si>
  <si>
    <t>p =</t>
  </si>
  <si>
    <t>AIC =</t>
  </si>
  <si>
    <t>Adjsuted R2 =</t>
  </si>
  <si>
    <t>SBC =</t>
  </si>
  <si>
    <t>Intercept</t>
  </si>
  <si>
    <t>This dataset lists compares the percentage of body fat with various body circumference measurements for 252 men.</t>
  </si>
  <si>
    <t>The most accurate body fat assessment measures body density through full-water immersion "hydrostatic weighing", then calculates % body fat using the Siri equation.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</si>
</sst>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1" applyFont="1" applyAlignment="1">
      <alignment horizontal="right"/>
    </xf>
    <xf numFmtId="0" fontId="7" fillId="0" borderId="0" xfId="1" applyFont="1"/>
    <xf numFmtId="0" fontId="8" fillId="0" borderId="0" xfId="0" applyFont="1" applyAlignment="1">
      <alignment horizontal="right"/>
    </xf>
    <xf numFmtId="0" fontId="5" fillId="0" borderId="0" xfId="1" applyFont="1" applyAlignment="1">
      <alignment horizontal="right"/>
    </xf>
    <xf numFmtId="0" fontId="9" fillId="0" borderId="0" xfId="1" applyFont="1"/>
    <xf numFmtId="0" fontId="5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34491513560804898"/>
                  <c:y val="2.8745170898581498E-2"/>
                </c:manualLayout>
              </c:layout>
              <c:numFmt formatCode="General" sourceLinked="0"/>
            </c:trendlineLbl>
          </c:trendline>
          <c:xVal>
            <c:numRef>
              <c:f>Regression1!$B$10:$B$261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Regression1!$C$10:$C$261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149632"/>
        <c:axId val="241150208"/>
      </c:scatterChart>
      <c:valAx>
        <c:axId val="241149632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50208"/>
        <c:crosses val="autoZero"/>
        <c:crossBetween val="midCat"/>
      </c:valAx>
      <c:valAx>
        <c:axId val="2411502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4963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Regression1!$D$10:$D$261</c:f>
              <c:numCache>
                <c:formatCode>General</c:formatCode>
                <c:ptCount val="252"/>
                <c:pt idx="0">
                  <c:v>14.50261858650596</c:v>
                </c:pt>
                <c:pt idx="1">
                  <c:v>13.110198963243775</c:v>
                </c:pt>
                <c:pt idx="2">
                  <c:v>16.211497215055005</c:v>
                </c:pt>
                <c:pt idx="3">
                  <c:v>15.262120199194428</c:v>
                </c:pt>
                <c:pt idx="4">
                  <c:v>23.869805142997009</c:v>
                </c:pt>
                <c:pt idx="5">
                  <c:v>20.325464283784186</c:v>
                </c:pt>
                <c:pt idx="6">
                  <c:v>17.983667644661416</c:v>
                </c:pt>
                <c:pt idx="7">
                  <c:v>16.591248021399231</c:v>
                </c:pt>
                <c:pt idx="8">
                  <c:v>12.793739957956916</c:v>
                </c:pt>
                <c:pt idx="9">
                  <c:v>16.654539822456599</c:v>
                </c:pt>
                <c:pt idx="10">
                  <c:v>13.489949769588002</c:v>
                </c:pt>
                <c:pt idx="11">
                  <c:v>18.110251246776166</c:v>
                </c:pt>
                <c:pt idx="12">
                  <c:v>18.55329385417776</c:v>
                </c:pt>
                <c:pt idx="13">
                  <c:v>25.009057562029696</c:v>
                </c:pt>
                <c:pt idx="14">
                  <c:v>21.591300304931622</c:v>
                </c:pt>
                <c:pt idx="15">
                  <c:v>19.312795466866227</c:v>
                </c:pt>
                <c:pt idx="16">
                  <c:v>21.591300304931622</c:v>
                </c:pt>
                <c:pt idx="17">
                  <c:v>22.287510116562707</c:v>
                </c:pt>
                <c:pt idx="18">
                  <c:v>17.287457833030324</c:v>
                </c:pt>
                <c:pt idx="19">
                  <c:v>24.186264148283868</c:v>
                </c:pt>
                <c:pt idx="20">
                  <c:v>21.274841299644763</c:v>
                </c:pt>
                <c:pt idx="21">
                  <c:v>23.110303530308542</c:v>
                </c:pt>
                <c:pt idx="22">
                  <c:v>8.9329400934572334</c:v>
                </c:pt>
                <c:pt idx="23">
                  <c:v>11.211444931522621</c:v>
                </c:pt>
                <c:pt idx="24">
                  <c:v>8.8696482923998516</c:v>
                </c:pt>
                <c:pt idx="25">
                  <c:v>11.021569528350504</c:v>
                </c:pt>
                <c:pt idx="26">
                  <c:v>7.7936876744245254</c:v>
                </c:pt>
                <c:pt idx="27">
                  <c:v>16.71783162351398</c:v>
                </c:pt>
                <c:pt idx="28">
                  <c:v>7.3506450670229313</c:v>
                </c:pt>
                <c:pt idx="29">
                  <c:v>13.426657968530634</c:v>
                </c:pt>
                <c:pt idx="30">
                  <c:v>16.71783162351398</c:v>
                </c:pt>
                <c:pt idx="31">
                  <c:v>14.059575979104352</c:v>
                </c:pt>
                <c:pt idx="32">
                  <c:v>10.641818722006263</c:v>
                </c:pt>
                <c:pt idx="33">
                  <c:v>24.186264148283868</c:v>
                </c:pt>
                <c:pt idx="34">
                  <c:v>33.743326107947027</c:v>
                </c:pt>
                <c:pt idx="35">
                  <c:v>32.161031081512732</c:v>
                </c:pt>
                <c:pt idx="36">
                  <c:v>24.43943135251336</c:v>
                </c:pt>
                <c:pt idx="37">
                  <c:v>23.110303530308542</c:v>
                </c:pt>
                <c:pt idx="38">
                  <c:v>54.313161451592919</c:v>
                </c:pt>
                <c:pt idx="39">
                  <c:v>28.996441028644128</c:v>
                </c:pt>
                <c:pt idx="40">
                  <c:v>40.452257020028469</c:v>
                </c:pt>
                <c:pt idx="41">
                  <c:v>26.591352588464005</c:v>
                </c:pt>
                <c:pt idx="42">
                  <c:v>30.958486861422671</c:v>
                </c:pt>
                <c:pt idx="43">
                  <c:v>26.591352588464005</c:v>
                </c:pt>
                <c:pt idx="44">
                  <c:v>8.6797728892277419</c:v>
                </c:pt>
                <c:pt idx="45">
                  <c:v>12.160821947383198</c:v>
                </c:pt>
                <c:pt idx="46">
                  <c:v>7.2240614649081891</c:v>
                </c:pt>
                <c:pt idx="47">
                  <c:v>10.894985926235755</c:v>
                </c:pt>
                <c:pt idx="48">
                  <c:v>13.363366167473266</c:v>
                </c:pt>
                <c:pt idx="49">
                  <c:v>5.1354320300149112</c:v>
                </c:pt>
                <c:pt idx="50">
                  <c:v>15.451995602366537</c:v>
                </c:pt>
                <c:pt idx="51">
                  <c:v>9.8823171093178104</c:v>
                </c:pt>
                <c:pt idx="52">
                  <c:v>12.477280952670057</c:v>
                </c:pt>
                <c:pt idx="53">
                  <c:v>10.95827772729313</c:v>
                </c:pt>
                <c:pt idx="54">
                  <c:v>9.6924417061456865</c:v>
                </c:pt>
                <c:pt idx="55">
                  <c:v>23.869805142997009</c:v>
                </c:pt>
                <c:pt idx="56">
                  <c:v>23.74322154088226</c:v>
                </c:pt>
                <c:pt idx="57">
                  <c:v>26.528060787406631</c:v>
                </c:pt>
                <c:pt idx="58">
                  <c:v>27.224270599037723</c:v>
                </c:pt>
                <c:pt idx="59">
                  <c:v>22.793844525021683</c:v>
                </c:pt>
                <c:pt idx="60">
                  <c:v>26.907811593750864</c:v>
                </c:pt>
                <c:pt idx="61">
                  <c:v>20.515339686956295</c:v>
                </c:pt>
                <c:pt idx="62">
                  <c:v>25.388808368373944</c:v>
                </c:pt>
                <c:pt idx="63">
                  <c:v>23.679929739824892</c:v>
                </c:pt>
                <c:pt idx="64">
                  <c:v>27.350854201152472</c:v>
                </c:pt>
                <c:pt idx="65">
                  <c:v>24.059680546169119</c:v>
                </c:pt>
                <c:pt idx="66">
                  <c:v>13.679825172760125</c:v>
                </c:pt>
                <c:pt idx="67">
                  <c:v>15.388703801309163</c:v>
                </c:pt>
                <c:pt idx="68">
                  <c:v>10.198776114604669</c:v>
                </c:pt>
                <c:pt idx="69">
                  <c:v>14.122867780161727</c:v>
                </c:pt>
                <c:pt idx="70">
                  <c:v>18.490002053120392</c:v>
                </c:pt>
                <c:pt idx="71">
                  <c:v>12.983615361129033</c:v>
                </c:pt>
                <c:pt idx="72">
                  <c:v>13.046907162186407</c:v>
                </c:pt>
                <c:pt idx="73">
                  <c:v>8.6797728892277419</c:v>
                </c:pt>
                <c:pt idx="74">
                  <c:v>13.300074366415892</c:v>
                </c:pt>
                <c:pt idx="75">
                  <c:v>12.350697350555308</c:v>
                </c:pt>
                <c:pt idx="76">
                  <c:v>10.451943318834154</c:v>
                </c:pt>
                <c:pt idx="77">
                  <c:v>20.705215090128412</c:v>
                </c:pt>
                <c:pt idx="78">
                  <c:v>20.958382294357904</c:v>
                </c:pt>
                <c:pt idx="79">
                  <c:v>22.9837199281938</c:v>
                </c:pt>
                <c:pt idx="80">
                  <c:v>21.211549498587388</c:v>
                </c:pt>
                <c:pt idx="81">
                  <c:v>16.90770702668609</c:v>
                </c:pt>
                <c:pt idx="82">
                  <c:v>22.477385519734824</c:v>
                </c:pt>
                <c:pt idx="83">
                  <c:v>20.641923289071045</c:v>
                </c:pt>
                <c:pt idx="84">
                  <c:v>23.74322154088226</c:v>
                </c:pt>
                <c:pt idx="85">
                  <c:v>17.350749634087698</c:v>
                </c:pt>
                <c:pt idx="86">
                  <c:v>16.33808081716974</c:v>
                </c:pt>
                <c:pt idx="87">
                  <c:v>18.110251246776166</c:v>
                </c:pt>
                <c:pt idx="88">
                  <c:v>15.008952994964936</c:v>
                </c:pt>
                <c:pt idx="89">
                  <c:v>15.325412000251795</c:v>
                </c:pt>
                <c:pt idx="90">
                  <c:v>21.084965896472639</c:v>
                </c:pt>
                <c:pt idx="91">
                  <c:v>19.565962671095718</c:v>
                </c:pt>
                <c:pt idx="92">
                  <c:v>13.173490764301143</c:v>
                </c:pt>
                <c:pt idx="93">
                  <c:v>22.287510116562707</c:v>
                </c:pt>
                <c:pt idx="94">
                  <c:v>16.781123424571348</c:v>
                </c:pt>
                <c:pt idx="95">
                  <c:v>23.363470734538033</c:v>
                </c:pt>
                <c:pt idx="96">
                  <c:v>18.55329385417776</c:v>
                </c:pt>
                <c:pt idx="97">
                  <c:v>15.451995602366537</c:v>
                </c:pt>
                <c:pt idx="98">
                  <c:v>16.401372618227121</c:v>
                </c:pt>
                <c:pt idx="99">
                  <c:v>20.072297079554694</c:v>
                </c:pt>
                <c:pt idx="100">
                  <c:v>20.705215090128412</c:v>
                </c:pt>
                <c:pt idx="101">
                  <c:v>18.806461058407251</c:v>
                </c:pt>
                <c:pt idx="102">
                  <c:v>17.034290628800839</c:v>
                </c:pt>
                <c:pt idx="103">
                  <c:v>21.021674095415271</c:v>
                </c:pt>
                <c:pt idx="104">
                  <c:v>22.9837199281938</c:v>
                </c:pt>
                <c:pt idx="105">
                  <c:v>15.831746408710771</c:v>
                </c:pt>
                <c:pt idx="106">
                  <c:v>25.641975572603428</c:v>
                </c:pt>
                <c:pt idx="107">
                  <c:v>24.882473959914961</c:v>
                </c:pt>
                <c:pt idx="108">
                  <c:v>16.71783162351398</c:v>
                </c:pt>
                <c:pt idx="109">
                  <c:v>18.996336461579368</c:v>
                </c:pt>
                <c:pt idx="110">
                  <c:v>17.920375843604042</c:v>
                </c:pt>
                <c:pt idx="111">
                  <c:v>27.034395195865599</c:v>
                </c:pt>
                <c:pt idx="112">
                  <c:v>20.705215090128412</c:v>
                </c:pt>
                <c:pt idx="113">
                  <c:v>17.287457833030324</c:v>
                </c:pt>
                <c:pt idx="114">
                  <c:v>19.059628262636743</c:v>
                </c:pt>
                <c:pt idx="115">
                  <c:v>15.388703801309163</c:v>
                </c:pt>
                <c:pt idx="116">
                  <c:v>17.540625037259815</c:v>
                </c:pt>
                <c:pt idx="117">
                  <c:v>17.540625037259815</c:v>
                </c:pt>
                <c:pt idx="118">
                  <c:v>19.059628262636743</c:v>
                </c:pt>
                <c:pt idx="119">
                  <c:v>15.958330010825513</c:v>
                </c:pt>
                <c:pt idx="120">
                  <c:v>23.363470734538033</c:v>
                </c:pt>
                <c:pt idx="121">
                  <c:v>22.667260922906941</c:v>
                </c:pt>
                <c:pt idx="122">
                  <c:v>13.300074366415892</c:v>
                </c:pt>
                <c:pt idx="123">
                  <c:v>15.072244796022304</c:v>
                </c:pt>
                <c:pt idx="124">
                  <c:v>13.806408774874861</c:v>
                </c:pt>
                <c:pt idx="125">
                  <c:v>17.477333236202448</c:v>
                </c:pt>
                <c:pt idx="126">
                  <c:v>18.869752859464619</c:v>
                </c:pt>
                <c:pt idx="127">
                  <c:v>9.9456089103751779</c:v>
                </c:pt>
                <c:pt idx="128">
                  <c:v>19.755838074267828</c:v>
                </c:pt>
                <c:pt idx="129">
                  <c:v>15.641871005538654</c:v>
                </c:pt>
                <c:pt idx="130">
                  <c:v>17.603916838317183</c:v>
                </c:pt>
                <c:pt idx="131">
                  <c:v>17.730500440431925</c:v>
                </c:pt>
                <c:pt idx="132">
                  <c:v>23.74322154088226</c:v>
                </c:pt>
                <c:pt idx="133">
                  <c:v>17.160874230915582</c:v>
                </c:pt>
                <c:pt idx="134">
                  <c:v>15.768454607653403</c:v>
                </c:pt>
                <c:pt idx="135">
                  <c:v>24.566014954628095</c:v>
                </c:pt>
                <c:pt idx="136">
                  <c:v>15.072244796022304</c:v>
                </c:pt>
                <c:pt idx="137">
                  <c:v>22.9837199281938</c:v>
                </c:pt>
                <c:pt idx="138">
                  <c:v>16.591248021399231</c:v>
                </c:pt>
                <c:pt idx="139">
                  <c:v>28.047064012783551</c:v>
                </c:pt>
                <c:pt idx="140">
                  <c:v>19.502670870038337</c:v>
                </c:pt>
                <c:pt idx="141">
                  <c:v>19.439379068980969</c:v>
                </c:pt>
                <c:pt idx="142">
                  <c:v>18.173543047833533</c:v>
                </c:pt>
                <c:pt idx="143">
                  <c:v>9.3759827008588275</c:v>
                </c:pt>
                <c:pt idx="144">
                  <c:v>14.565910387563328</c:v>
                </c:pt>
                <c:pt idx="145">
                  <c:v>12.413989151612689</c:v>
                </c:pt>
                <c:pt idx="146">
                  <c:v>23.300178933480659</c:v>
                </c:pt>
                <c:pt idx="147">
                  <c:v>24.186264148283868</c:v>
                </c:pt>
                <c:pt idx="148">
                  <c:v>8.9962318945146009</c:v>
                </c:pt>
                <c:pt idx="149">
                  <c:v>28.1736476148983</c:v>
                </c:pt>
                <c:pt idx="150">
                  <c:v>9.6924417061456865</c:v>
                </c:pt>
                <c:pt idx="151">
                  <c:v>25.705267373660803</c:v>
                </c:pt>
                <c:pt idx="152">
                  <c:v>6.6544352553918316</c:v>
                </c:pt>
                <c:pt idx="153">
                  <c:v>16.401372618227121</c:v>
                </c:pt>
                <c:pt idx="154">
                  <c:v>23.933096944054377</c:v>
                </c:pt>
                <c:pt idx="155">
                  <c:v>13.426657968530634</c:v>
                </c:pt>
                <c:pt idx="156">
                  <c:v>27.034395195865599</c:v>
                </c:pt>
                <c:pt idx="157">
                  <c:v>18.046959445718784</c:v>
                </c:pt>
                <c:pt idx="158">
                  <c:v>9.0595236955719685</c:v>
                </c:pt>
                <c:pt idx="159">
                  <c:v>19.059628262636743</c:v>
                </c:pt>
                <c:pt idx="160">
                  <c:v>11.970946544211081</c:v>
                </c:pt>
                <c:pt idx="161">
                  <c:v>21.084965896472639</c:v>
                </c:pt>
                <c:pt idx="162">
                  <c:v>18.869752859464619</c:v>
                </c:pt>
                <c:pt idx="163">
                  <c:v>13.363366167473266</c:v>
                </c:pt>
                <c:pt idx="164">
                  <c:v>27.667313206439331</c:v>
                </c:pt>
                <c:pt idx="165">
                  <c:v>20.76850689118578</c:v>
                </c:pt>
                <c:pt idx="166">
                  <c:v>17.793792241489307</c:v>
                </c:pt>
                <c:pt idx="167">
                  <c:v>24.122972347226501</c:v>
                </c:pt>
                <c:pt idx="168">
                  <c:v>33.933201511119151</c:v>
                </c:pt>
                <c:pt idx="169">
                  <c:v>18.046959445718784</c:v>
                </c:pt>
                <c:pt idx="170">
                  <c:v>12.413989151612689</c:v>
                </c:pt>
                <c:pt idx="171">
                  <c:v>8.0468548786540168</c:v>
                </c:pt>
                <c:pt idx="172">
                  <c:v>17.730500440431925</c:v>
                </c:pt>
                <c:pt idx="173">
                  <c:v>17.730500440431925</c:v>
                </c:pt>
                <c:pt idx="174">
                  <c:v>29.439483636045736</c:v>
                </c:pt>
                <c:pt idx="175">
                  <c:v>10.831694125178387</c:v>
                </c:pt>
                <c:pt idx="176">
                  <c:v>13.236782565358524</c:v>
                </c:pt>
                <c:pt idx="177">
                  <c:v>30.388860651906313</c:v>
                </c:pt>
                <c:pt idx="178">
                  <c:v>19.249503665808859</c:v>
                </c:pt>
                <c:pt idx="179">
                  <c:v>26.71793619057874</c:v>
                </c:pt>
                <c:pt idx="180">
                  <c:v>26.781227991636115</c:v>
                </c:pt>
                <c:pt idx="181">
                  <c:v>4.5025140194411932</c:v>
                </c:pt>
                <c:pt idx="182">
                  <c:v>13.489949769588002</c:v>
                </c:pt>
                <c:pt idx="183">
                  <c:v>15.515287403423912</c:v>
                </c:pt>
                <c:pt idx="184">
                  <c:v>17.793792241489307</c:v>
                </c:pt>
                <c:pt idx="185">
                  <c:v>13.553241570645383</c:v>
                </c:pt>
                <c:pt idx="186">
                  <c:v>29.755942641332595</c:v>
                </c:pt>
                <c:pt idx="187">
                  <c:v>23.173595331365924</c:v>
                </c:pt>
                <c:pt idx="188">
                  <c:v>22.603969121849566</c:v>
                </c:pt>
                <c:pt idx="189">
                  <c:v>24.629306755685477</c:v>
                </c:pt>
                <c:pt idx="190">
                  <c:v>11.591195737866848</c:v>
                </c:pt>
                <c:pt idx="191">
                  <c:v>32.540781887856966</c:v>
                </c:pt>
                <c:pt idx="192">
                  <c:v>20.135588880612062</c:v>
                </c:pt>
                <c:pt idx="193">
                  <c:v>27.477437803267208</c:v>
                </c:pt>
                <c:pt idx="194">
                  <c:v>14.755785790735445</c:v>
                </c:pt>
                <c:pt idx="195">
                  <c:v>21.717883907046357</c:v>
                </c:pt>
                <c:pt idx="196">
                  <c:v>15.008952994964936</c:v>
                </c:pt>
                <c:pt idx="197">
                  <c:v>17.350749634087698</c:v>
                </c:pt>
                <c:pt idx="198">
                  <c:v>9.9456089103751779</c:v>
                </c:pt>
                <c:pt idx="199">
                  <c:v>17.350749634087698</c:v>
                </c:pt>
                <c:pt idx="200">
                  <c:v>17.034290628800839</c:v>
                </c:pt>
                <c:pt idx="201">
                  <c:v>14.819077591792819</c:v>
                </c:pt>
                <c:pt idx="202">
                  <c:v>25.831850975775538</c:v>
                </c:pt>
                <c:pt idx="203">
                  <c:v>16.970998827743465</c:v>
                </c:pt>
                <c:pt idx="204">
                  <c:v>32.667365489971715</c:v>
                </c:pt>
                <c:pt idx="205">
                  <c:v>21.528008503874247</c:v>
                </c:pt>
                <c:pt idx="206">
                  <c:v>20.00900527849732</c:v>
                </c:pt>
                <c:pt idx="207">
                  <c:v>24.692598556742837</c:v>
                </c:pt>
                <c:pt idx="208">
                  <c:v>13.679825172760125</c:v>
                </c:pt>
                <c:pt idx="209">
                  <c:v>13.996284178046984</c:v>
                </c:pt>
                <c:pt idx="210">
                  <c:v>10.831694125178387</c:v>
                </c:pt>
                <c:pt idx="211">
                  <c:v>26.401477185291881</c:v>
                </c:pt>
                <c:pt idx="212">
                  <c:v>17.350749634087698</c:v>
                </c:pt>
                <c:pt idx="213">
                  <c:v>22.350801917620075</c:v>
                </c:pt>
                <c:pt idx="214">
                  <c:v>16.021621811882881</c:v>
                </c:pt>
                <c:pt idx="215">
                  <c:v>37.857293176676208</c:v>
                </c:pt>
                <c:pt idx="216">
                  <c:v>11.907654743153707</c:v>
                </c:pt>
                <c:pt idx="217">
                  <c:v>12.160821947383198</c:v>
                </c:pt>
                <c:pt idx="218">
                  <c:v>23.869805142997009</c:v>
                </c:pt>
                <c:pt idx="219">
                  <c:v>16.71783162351398</c:v>
                </c:pt>
                <c:pt idx="220">
                  <c:v>18.679877456292509</c:v>
                </c:pt>
                <c:pt idx="221">
                  <c:v>30.452152452963702</c:v>
                </c:pt>
                <c:pt idx="222">
                  <c:v>16.021621811882881</c:v>
                </c:pt>
                <c:pt idx="223">
                  <c:v>12.983615361129033</c:v>
                </c:pt>
                <c:pt idx="224">
                  <c:v>20.895090493300522</c:v>
                </c:pt>
                <c:pt idx="225">
                  <c:v>10.072192512489927</c:v>
                </c:pt>
                <c:pt idx="226">
                  <c:v>18.236834848890901</c:v>
                </c:pt>
                <c:pt idx="227">
                  <c:v>21.781175708103738</c:v>
                </c:pt>
                <c:pt idx="228">
                  <c:v>17.160874230915582</c:v>
                </c:pt>
                <c:pt idx="229">
                  <c:v>19.439379068980969</c:v>
                </c:pt>
                <c:pt idx="230">
                  <c:v>15.262120199194428</c:v>
                </c:pt>
                <c:pt idx="231">
                  <c:v>21.781175708103738</c:v>
                </c:pt>
                <c:pt idx="232">
                  <c:v>16.33808081716974</c:v>
                </c:pt>
                <c:pt idx="233">
                  <c:v>20.641923289071045</c:v>
                </c:pt>
                <c:pt idx="234">
                  <c:v>19.629254472153086</c:v>
                </c:pt>
                <c:pt idx="235">
                  <c:v>21.084965896472639</c:v>
                </c:pt>
                <c:pt idx="236">
                  <c:v>22.730552723964315</c:v>
                </c:pt>
                <c:pt idx="237">
                  <c:v>32.60407368891434</c:v>
                </c:pt>
                <c:pt idx="238">
                  <c:v>12.983615361129033</c:v>
                </c:pt>
                <c:pt idx="239">
                  <c:v>24.186264148283868</c:v>
                </c:pt>
                <c:pt idx="240">
                  <c:v>11.021569528350504</c:v>
                </c:pt>
                <c:pt idx="241">
                  <c:v>35.262329333323962</c:v>
                </c:pt>
                <c:pt idx="242">
                  <c:v>29.566067238160485</c:v>
                </c:pt>
                <c:pt idx="243">
                  <c:v>32.350906484684856</c:v>
                </c:pt>
                <c:pt idx="244">
                  <c:v>27.730605007496692</c:v>
                </c:pt>
                <c:pt idx="245">
                  <c:v>13.93299237698961</c:v>
                </c:pt>
                <c:pt idx="246">
                  <c:v>28.679982023357269</c:v>
                </c:pt>
                <c:pt idx="247">
                  <c:v>13.489949769588002</c:v>
                </c:pt>
                <c:pt idx="248">
                  <c:v>27.034395195865599</c:v>
                </c:pt>
                <c:pt idx="249">
                  <c:v>31.14836226459478</c:v>
                </c:pt>
                <c:pt idx="250">
                  <c:v>24.692598556742837</c:v>
                </c:pt>
                <c:pt idx="251">
                  <c:v>29.249608232873626</c:v>
                </c:pt>
              </c:numCache>
            </c:numRef>
          </c:xVal>
          <c:yVal>
            <c:numRef>
              <c:f>Regression1!$E$10:$E$261</c:f>
              <c:numCache>
                <c:formatCode>General</c:formatCode>
                <c:ptCount val="252"/>
                <c:pt idx="0">
                  <c:v>-2.2026185865059595</c:v>
                </c:pt>
                <c:pt idx="1">
                  <c:v>-7.0101989632437753</c:v>
                </c:pt>
                <c:pt idx="2">
                  <c:v>9.0885027849449962</c:v>
                </c:pt>
                <c:pt idx="3">
                  <c:v>-4.8621201991944272</c:v>
                </c:pt>
                <c:pt idx="4">
                  <c:v>4.83019485700299</c:v>
                </c:pt>
                <c:pt idx="5">
                  <c:v>0.5745357162158129</c:v>
                </c:pt>
                <c:pt idx="6">
                  <c:v>1.216332355338583</c:v>
                </c:pt>
                <c:pt idx="7">
                  <c:v>-4.1912480213992307</c:v>
                </c:pt>
                <c:pt idx="8">
                  <c:v>-8.6937399579569163</c:v>
                </c:pt>
                <c:pt idx="9">
                  <c:v>-4.9545398224565993</c:v>
                </c:pt>
                <c:pt idx="10">
                  <c:v>-6.3899497695880019</c:v>
                </c:pt>
                <c:pt idx="11">
                  <c:v>-10.310251246776165</c:v>
                </c:pt>
                <c:pt idx="12">
                  <c:v>2.246706145822241</c:v>
                </c:pt>
                <c:pt idx="13">
                  <c:v>-3.8090575620296967</c:v>
                </c:pt>
                <c:pt idx="14">
                  <c:v>0.50869969506837975</c:v>
                </c:pt>
                <c:pt idx="15">
                  <c:v>1.5872045331337716</c:v>
                </c:pt>
                <c:pt idx="16">
                  <c:v>7.4086996950683783</c:v>
                </c:pt>
                <c:pt idx="17">
                  <c:v>0.61248988343729138</c:v>
                </c:pt>
                <c:pt idx="18">
                  <c:v>-1.2874578330303237</c:v>
                </c:pt>
                <c:pt idx="19">
                  <c:v>-7.6862641482838683</c:v>
                </c:pt>
                <c:pt idx="20">
                  <c:v>-2.1748412996447612</c:v>
                </c:pt>
                <c:pt idx="21">
                  <c:v>-7.9103035303085427</c:v>
                </c:pt>
                <c:pt idx="22">
                  <c:v>6.6670599065427663</c:v>
                </c:pt>
                <c:pt idx="23">
                  <c:v>6.4885550684773783</c:v>
                </c:pt>
                <c:pt idx="24">
                  <c:v>5.1303517076001484</c:v>
                </c:pt>
                <c:pt idx="25">
                  <c:v>-7.321569528350504</c:v>
                </c:pt>
                <c:pt idx="26">
                  <c:v>0.10631232557547499</c:v>
                </c:pt>
                <c:pt idx="27">
                  <c:v>6.1821683764860182</c:v>
                </c:pt>
                <c:pt idx="28">
                  <c:v>-3.6506450670229311</c:v>
                </c:pt>
                <c:pt idx="29">
                  <c:v>-4.6266579685306333</c:v>
                </c:pt>
                <c:pt idx="30">
                  <c:v>-4.81783162351398</c:v>
                </c:pt>
                <c:pt idx="31">
                  <c:v>-8.3595759791043527</c:v>
                </c:pt>
                <c:pt idx="32">
                  <c:v>1.1581812779937373</c:v>
                </c:pt>
                <c:pt idx="33">
                  <c:v>-2.8862641482838676</c:v>
                </c:pt>
                <c:pt idx="34">
                  <c:v>-1.4433261079470299</c:v>
                </c:pt>
                <c:pt idx="35">
                  <c:v>7.9389689184872694</c:v>
                </c:pt>
                <c:pt idx="36">
                  <c:v>-0.23943135251336045</c:v>
                </c:pt>
                <c:pt idx="37">
                  <c:v>5.2896964696914566</c:v>
                </c:pt>
                <c:pt idx="38">
                  <c:v>-19.113161451592916</c:v>
                </c:pt>
                <c:pt idx="39">
                  <c:v>3.6035589713558736</c:v>
                </c:pt>
                <c:pt idx="40">
                  <c:v>-5.952257020028469</c:v>
                </c:pt>
                <c:pt idx="41">
                  <c:v>6.3086474115359934</c:v>
                </c:pt>
                <c:pt idx="42">
                  <c:v>0.64151313857733072</c:v>
                </c:pt>
                <c:pt idx="43">
                  <c:v>5.4086474115359948</c:v>
                </c:pt>
                <c:pt idx="44">
                  <c:v>-0.97977288922774175</c:v>
                </c:pt>
                <c:pt idx="45">
                  <c:v>1.7391780526168024</c:v>
                </c:pt>
                <c:pt idx="46">
                  <c:v>3.5759385350918116</c:v>
                </c:pt>
                <c:pt idx="47">
                  <c:v>-5.2949859262357553</c:v>
                </c:pt>
                <c:pt idx="48">
                  <c:v>0.2366338325267332</c:v>
                </c:pt>
                <c:pt idx="49">
                  <c:v>-1.1354320300149112</c:v>
                </c:pt>
                <c:pt idx="50">
                  <c:v>-5.251995602366538</c:v>
                </c:pt>
                <c:pt idx="51">
                  <c:v>-3.2823171093178107</c:v>
                </c:pt>
                <c:pt idx="52">
                  <c:v>-4.477280952670057</c:v>
                </c:pt>
                <c:pt idx="53">
                  <c:v>-4.6582777272931297</c:v>
                </c:pt>
                <c:pt idx="54">
                  <c:v>-5.7924417061456861</c:v>
                </c:pt>
                <c:pt idx="55">
                  <c:v>-1.2698051429970079</c:v>
                </c:pt>
                <c:pt idx="56">
                  <c:v>-3.3432215408822614</c:v>
                </c:pt>
                <c:pt idx="57">
                  <c:v>1.4719392125933695</c:v>
                </c:pt>
                <c:pt idx="58">
                  <c:v>4.2757294009622768</c:v>
                </c:pt>
                <c:pt idx="59">
                  <c:v>1.8061554749783184</c:v>
                </c:pt>
                <c:pt idx="60">
                  <c:v>-0.80781159375086276</c:v>
                </c:pt>
                <c:pt idx="61">
                  <c:v>9.2846603130437053</c:v>
                </c:pt>
                <c:pt idx="62">
                  <c:v>5.3111916316260555</c:v>
                </c:pt>
                <c:pt idx="63">
                  <c:v>2.1200702601751082</c:v>
                </c:pt>
                <c:pt idx="64">
                  <c:v>4.9491457988475247</c:v>
                </c:pt>
                <c:pt idx="65">
                  <c:v>5.940319453830881</c:v>
                </c:pt>
                <c:pt idx="66">
                  <c:v>7.8201748272398746</c:v>
                </c:pt>
                <c:pt idx="67">
                  <c:v>-1.5887038013091619</c:v>
                </c:pt>
                <c:pt idx="68">
                  <c:v>-3.8987761146046696</c:v>
                </c:pt>
                <c:pt idx="69">
                  <c:v>-1.2228677801617263</c:v>
                </c:pt>
                <c:pt idx="70">
                  <c:v>5.8099979468796086</c:v>
                </c:pt>
                <c:pt idx="71">
                  <c:v>-4.1836153611290321</c:v>
                </c:pt>
                <c:pt idx="72">
                  <c:v>-4.5469071621864074</c:v>
                </c:pt>
                <c:pt idx="73">
                  <c:v>4.8202271107722581</c:v>
                </c:pt>
                <c:pt idx="74">
                  <c:v>-1.5000743664158911</c:v>
                </c:pt>
                <c:pt idx="75">
                  <c:v>6.1493026494446923</c:v>
                </c:pt>
                <c:pt idx="76">
                  <c:v>-1.651943318834153</c:v>
                </c:pt>
                <c:pt idx="77">
                  <c:v>1.4947849098715871</c:v>
                </c:pt>
                <c:pt idx="78">
                  <c:v>0.54161770564209633</c:v>
                </c:pt>
                <c:pt idx="79">
                  <c:v>-4.1837199281937991</c:v>
                </c:pt>
                <c:pt idx="80">
                  <c:v>10.188450501412611</c:v>
                </c:pt>
                <c:pt idx="81">
                  <c:v>9.8922929733139107</c:v>
                </c:pt>
                <c:pt idx="82">
                  <c:v>-4.0773855197348254</c:v>
                </c:pt>
                <c:pt idx="83">
                  <c:v>6.3580767109289553</c:v>
                </c:pt>
                <c:pt idx="84">
                  <c:v>3.25677845911774</c:v>
                </c:pt>
                <c:pt idx="85">
                  <c:v>9.2492503659123031</c:v>
                </c:pt>
                <c:pt idx="86">
                  <c:v>-1.4380808171697392</c:v>
                </c:pt>
                <c:pt idx="87">
                  <c:v>4.9897487532238358</c:v>
                </c:pt>
                <c:pt idx="88">
                  <c:v>-6.7089529949649354</c:v>
                </c:pt>
                <c:pt idx="89">
                  <c:v>-1.2254120002517954</c:v>
                </c:pt>
                <c:pt idx="90">
                  <c:v>-0.58496589647263875</c:v>
                </c:pt>
                <c:pt idx="91">
                  <c:v>-1.3659626710957191</c:v>
                </c:pt>
                <c:pt idx="92">
                  <c:v>-4.6734907643011425</c:v>
                </c:pt>
                <c:pt idx="93">
                  <c:v>2.6124898834372914</c:v>
                </c:pt>
                <c:pt idx="94">
                  <c:v>-7.7811234245713479</c:v>
                </c:pt>
                <c:pt idx="95">
                  <c:v>-5.9634707345380349</c:v>
                </c:pt>
                <c:pt idx="96">
                  <c:v>-8.95329385417776</c:v>
                </c:pt>
                <c:pt idx="97">
                  <c:v>-4.1519956023665365</c:v>
                </c:pt>
                <c:pt idx="98">
                  <c:v>1.3986273817728794</c:v>
                </c:pt>
                <c:pt idx="99">
                  <c:v>2.1277029204453051</c:v>
                </c:pt>
                <c:pt idx="100">
                  <c:v>0.49478490987158708</c:v>
                </c:pt>
                <c:pt idx="101">
                  <c:v>1.5935389415927474</c:v>
                </c:pt>
                <c:pt idx="102">
                  <c:v>3.0657093711991621</c:v>
                </c:pt>
                <c:pt idx="103">
                  <c:v>1.2783259045847295</c:v>
                </c:pt>
                <c:pt idx="104">
                  <c:v>2.4162800718061987</c:v>
                </c:pt>
                <c:pt idx="105">
                  <c:v>2.1682535912892291</c:v>
                </c:pt>
                <c:pt idx="106">
                  <c:v>-6.3419755726034275</c:v>
                </c:pt>
                <c:pt idx="107">
                  <c:v>-6.5824739599149602</c:v>
                </c:pt>
                <c:pt idx="108">
                  <c:v>0.58216837648602038</c:v>
                </c:pt>
                <c:pt idx="109">
                  <c:v>2.4036635384206306</c:v>
                </c:pt>
                <c:pt idx="110">
                  <c:v>1.7796241563959576</c:v>
                </c:pt>
                <c:pt idx="111">
                  <c:v>0.96560480413440075</c:v>
                </c:pt>
                <c:pt idx="112">
                  <c:v>1.3947849098715892</c:v>
                </c:pt>
                <c:pt idx="113">
                  <c:v>4.012542166969677</c:v>
                </c:pt>
                <c:pt idx="114">
                  <c:v>7.6403717373632567</c:v>
                </c:pt>
                <c:pt idx="115">
                  <c:v>1.3112961986908367</c:v>
                </c:pt>
                <c:pt idx="116">
                  <c:v>2.5593749627401863</c:v>
                </c:pt>
                <c:pt idx="117">
                  <c:v>-3.6406250372598148</c:v>
                </c:pt>
                <c:pt idx="118">
                  <c:v>6.7403717373632581</c:v>
                </c:pt>
                <c:pt idx="119">
                  <c:v>2.1416699891744884</c:v>
                </c:pt>
                <c:pt idx="120">
                  <c:v>4.5365292654619651</c:v>
                </c:pt>
                <c:pt idx="121">
                  <c:v>2.6327390770930599</c:v>
                </c:pt>
                <c:pt idx="122">
                  <c:v>1.3999256335841075</c:v>
                </c:pt>
                <c:pt idx="123">
                  <c:v>0.9277552039776964</c:v>
                </c:pt>
                <c:pt idx="124">
                  <c:v>-6.4087748748598017E-3</c:v>
                </c:pt>
                <c:pt idx="125">
                  <c:v>2.2666763797552392E-2</c:v>
                </c:pt>
                <c:pt idx="126">
                  <c:v>8.3302471405353806</c:v>
                </c:pt>
                <c:pt idx="127">
                  <c:v>7.4543910896248207</c:v>
                </c:pt>
                <c:pt idx="128">
                  <c:v>1.0441619257321726</c:v>
                </c:pt>
                <c:pt idx="129">
                  <c:v>-0.74187100553865371</c:v>
                </c:pt>
                <c:pt idx="130">
                  <c:v>0.49608316168281874</c:v>
                </c:pt>
                <c:pt idx="131">
                  <c:v>4.9694995595680744</c:v>
                </c:pt>
                <c:pt idx="132">
                  <c:v>-0.14322154088225858</c:v>
                </c:pt>
                <c:pt idx="133">
                  <c:v>8.9391257690844199</c:v>
                </c:pt>
                <c:pt idx="134">
                  <c:v>8.6315453923465952</c:v>
                </c:pt>
                <c:pt idx="135">
                  <c:v>2.5339850453719066</c:v>
                </c:pt>
                <c:pt idx="136">
                  <c:v>6.7277552039776971</c:v>
                </c:pt>
                <c:pt idx="137">
                  <c:v>6.4162800718061987</c:v>
                </c:pt>
                <c:pt idx="138">
                  <c:v>5.7087519786007697</c:v>
                </c:pt>
                <c:pt idx="139">
                  <c:v>-7.6470640127835523</c:v>
                </c:pt>
                <c:pt idx="140">
                  <c:v>5.3973291299616619</c:v>
                </c:pt>
                <c:pt idx="141">
                  <c:v>-1.1393790689809684</c:v>
                </c:pt>
                <c:pt idx="142">
                  <c:v>5.1264569521664676</c:v>
                </c:pt>
                <c:pt idx="143">
                  <c:v>2.4017299141172899E-2</c:v>
                </c:pt>
                <c:pt idx="144">
                  <c:v>-4.2659103875633271</c:v>
                </c:pt>
                <c:pt idx="145">
                  <c:v>1.7860108483873098</c:v>
                </c:pt>
                <c:pt idx="146">
                  <c:v>-4.1001789334806595</c:v>
                </c:pt>
                <c:pt idx="147">
                  <c:v>5.4137358517161331</c:v>
                </c:pt>
                <c:pt idx="148">
                  <c:v>-3.6962318945146011</c:v>
                </c:pt>
                <c:pt idx="149">
                  <c:v>-2.9736476148983009</c:v>
                </c:pt>
                <c:pt idx="150">
                  <c:v>-0.2924417061456861</c:v>
                </c:pt>
                <c:pt idx="151">
                  <c:v>-6.1052673736608014</c:v>
                </c:pt>
                <c:pt idx="152">
                  <c:v>3.4455647446081681</c:v>
                </c:pt>
                <c:pt idx="153">
                  <c:v>9.8627381772878664E-2</c:v>
                </c:pt>
                <c:pt idx="154">
                  <c:v>-2.9330969440543768</c:v>
                </c:pt>
                <c:pt idx="155">
                  <c:v>3.8733420314693667</c:v>
                </c:pt>
                <c:pt idx="156">
                  <c:v>4.1656048041344</c:v>
                </c:pt>
                <c:pt idx="157">
                  <c:v>-8.0469594457187839</c:v>
                </c:pt>
                <c:pt idx="158">
                  <c:v>3.4404763044280315</c:v>
                </c:pt>
                <c:pt idx="159">
                  <c:v>3.4403717373632574</c:v>
                </c:pt>
                <c:pt idx="160">
                  <c:v>-2.5709465442110808</c:v>
                </c:pt>
                <c:pt idx="161">
                  <c:v>-6.4849658964726391</c:v>
                </c:pt>
                <c:pt idx="162">
                  <c:v>-5.8697528594646187</c:v>
                </c:pt>
                <c:pt idx="163">
                  <c:v>1.7366338325267332</c:v>
                </c:pt>
                <c:pt idx="164">
                  <c:v>-0.36731320643933074</c:v>
                </c:pt>
                <c:pt idx="165">
                  <c:v>-1.5685068911857805</c:v>
                </c:pt>
                <c:pt idx="166">
                  <c:v>4.0062077585106941</c:v>
                </c:pt>
                <c:pt idx="167">
                  <c:v>-3.8229723472265</c:v>
                </c:pt>
                <c:pt idx="168">
                  <c:v>2.3667984888808462</c:v>
                </c:pt>
                <c:pt idx="169">
                  <c:v>-1.5469594457187839</c:v>
                </c:pt>
                <c:pt idx="170">
                  <c:v>-9.4139891516126895</c:v>
                </c:pt>
                <c:pt idx="171">
                  <c:v>-7.3468548786540167</c:v>
                </c:pt>
                <c:pt idx="172">
                  <c:v>2.7694995595680751</c:v>
                </c:pt>
                <c:pt idx="173">
                  <c:v>-0.83050044043192628</c:v>
                </c:pt>
                <c:pt idx="174">
                  <c:v>-4.1394836360457354</c:v>
                </c:pt>
                <c:pt idx="175">
                  <c:v>-0.93169412517838701</c:v>
                </c:pt>
                <c:pt idx="176">
                  <c:v>-0.13678256535852462</c:v>
                </c:pt>
                <c:pt idx="177">
                  <c:v>-0.48886065190631456</c:v>
                </c:pt>
                <c:pt idx="178">
                  <c:v>3.2504963341911406</c:v>
                </c:pt>
                <c:pt idx="179">
                  <c:v>-9.8179361905787417</c:v>
                </c:pt>
                <c:pt idx="180">
                  <c:v>-0.18122799163611347</c:v>
                </c:pt>
                <c:pt idx="181">
                  <c:v>-4.5025140194411932</c:v>
                </c:pt>
                <c:pt idx="182">
                  <c:v>-1.9899497695880015</c:v>
                </c:pt>
                <c:pt idx="183">
                  <c:v>-3.4152874034239122</c:v>
                </c:pt>
                <c:pt idx="184">
                  <c:v>-0.2937922414893066</c:v>
                </c:pt>
                <c:pt idx="185">
                  <c:v>-4.9532415706453836</c:v>
                </c:pt>
                <c:pt idx="186">
                  <c:v>-6.1559426413325937</c:v>
                </c:pt>
                <c:pt idx="187">
                  <c:v>-2.7735953313659252</c:v>
                </c:pt>
                <c:pt idx="188">
                  <c:v>-2.1039691218495662</c:v>
                </c:pt>
                <c:pt idx="189">
                  <c:v>-0.22930675568547798</c:v>
                </c:pt>
                <c:pt idx="190">
                  <c:v>-0.19119573786684718</c:v>
                </c:pt>
                <c:pt idx="191">
                  <c:v>5.5592181121430357</c:v>
                </c:pt>
                <c:pt idx="192">
                  <c:v>-4.2355888806120614</c:v>
                </c:pt>
                <c:pt idx="193">
                  <c:v>-2.7774378032672082</c:v>
                </c:pt>
                <c:pt idx="194">
                  <c:v>8.0442142092645561</c:v>
                </c:pt>
                <c:pt idx="195">
                  <c:v>3.7821160929536433</c:v>
                </c:pt>
                <c:pt idx="196">
                  <c:v>6.9910470050350639</c:v>
                </c:pt>
                <c:pt idx="197">
                  <c:v>0.34925036591230096</c:v>
                </c:pt>
                <c:pt idx="198">
                  <c:v>-3.3456089103751783</c:v>
                </c:pt>
                <c:pt idx="199">
                  <c:v>6.2492503659123031</c:v>
                </c:pt>
                <c:pt idx="200">
                  <c:v>-4.83429062880084</c:v>
                </c:pt>
                <c:pt idx="201">
                  <c:v>7.2809224082071822</c:v>
                </c:pt>
                <c:pt idx="202">
                  <c:v>2.8681490242244614</c:v>
                </c:pt>
                <c:pt idx="203">
                  <c:v>-10.970998827743465</c:v>
                </c:pt>
                <c:pt idx="204">
                  <c:v>2.1326345100282822</c:v>
                </c:pt>
                <c:pt idx="205">
                  <c:v>-4.9280085038742456</c:v>
                </c:pt>
                <c:pt idx="206">
                  <c:v>12.890994721502679</c:v>
                </c:pt>
                <c:pt idx="207">
                  <c:v>8.1074014432571602</c:v>
                </c:pt>
                <c:pt idx="208">
                  <c:v>-4.0798251727601258</c:v>
                </c:pt>
                <c:pt idx="209">
                  <c:v>-3.1962841780469837</c:v>
                </c:pt>
                <c:pt idx="210">
                  <c:v>-3.7316941251783877</c:v>
                </c:pt>
                <c:pt idx="211">
                  <c:v>0.79852281470811803</c:v>
                </c:pt>
                <c:pt idx="212">
                  <c:v>2.1492503659123017</c:v>
                </c:pt>
                <c:pt idx="213">
                  <c:v>-3.6508019176200754</c:v>
                </c:pt>
                <c:pt idx="214">
                  <c:v>3.4783781881171194</c:v>
                </c:pt>
                <c:pt idx="215">
                  <c:v>9.6427068233237918</c:v>
                </c:pt>
                <c:pt idx="216">
                  <c:v>1.6923452568462931</c:v>
                </c:pt>
                <c:pt idx="217">
                  <c:v>-4.660821947383198</c:v>
                </c:pt>
                <c:pt idx="218">
                  <c:v>0.63019485700299072</c:v>
                </c:pt>
                <c:pt idx="219">
                  <c:v>-1.7178316235139803</c:v>
                </c:pt>
                <c:pt idx="220">
                  <c:v>-6.2798774562925086</c:v>
                </c:pt>
                <c:pt idx="221">
                  <c:v>-4.452152452963702</c:v>
                </c:pt>
                <c:pt idx="222">
                  <c:v>-4.5216218118828806</c:v>
                </c:pt>
                <c:pt idx="223">
                  <c:v>-7.7836153611290326</c:v>
                </c:pt>
                <c:pt idx="224">
                  <c:v>-9.9950904933005216</c:v>
                </c:pt>
                <c:pt idx="225">
                  <c:v>2.4278074875100728</c:v>
                </c:pt>
                <c:pt idx="226">
                  <c:v>-3.4368348488909</c:v>
                </c:pt>
                <c:pt idx="227">
                  <c:v>3.4188242918962608</c:v>
                </c:pt>
                <c:pt idx="228">
                  <c:v>-2.2608742309155812</c:v>
                </c:pt>
                <c:pt idx="229">
                  <c:v>-2.4393790689809691</c:v>
                </c:pt>
                <c:pt idx="230">
                  <c:v>-4.6621201991944279</c:v>
                </c:pt>
                <c:pt idx="231">
                  <c:v>-5.6811757081037371</c:v>
                </c:pt>
                <c:pt idx="232">
                  <c:v>-0.93808081716973923</c:v>
                </c:pt>
                <c:pt idx="233">
                  <c:v>6.0580767109289546</c:v>
                </c:pt>
                <c:pt idx="234">
                  <c:v>6.1707455278469148</c:v>
                </c:pt>
                <c:pt idx="235">
                  <c:v>-2.4849658964726373</c:v>
                </c:pt>
                <c:pt idx="236">
                  <c:v>2.0694472760356852</c:v>
                </c:pt>
                <c:pt idx="237">
                  <c:v>-5.3040736889143396</c:v>
                </c:pt>
                <c:pt idx="238">
                  <c:v>-0.58361536112903245</c:v>
                </c:pt>
                <c:pt idx="239">
                  <c:v>5.7137358517161303</c:v>
                </c:pt>
                <c:pt idx="240">
                  <c:v>5.9784304716494958</c:v>
                </c:pt>
                <c:pt idx="241">
                  <c:v>-0.26232933332396158</c:v>
                </c:pt>
                <c:pt idx="242">
                  <c:v>0.83393276183951315</c:v>
                </c:pt>
                <c:pt idx="243">
                  <c:v>0.24909351531514545</c:v>
                </c:pt>
                <c:pt idx="244">
                  <c:v>1.2693949925033081</c:v>
                </c:pt>
                <c:pt idx="245">
                  <c:v>1.2670076230103895</c:v>
                </c:pt>
                <c:pt idx="246">
                  <c:v>1.5200179766427304</c:v>
                </c:pt>
                <c:pt idx="247">
                  <c:v>-2.4899497695880015</c:v>
                </c:pt>
                <c:pt idx="248">
                  <c:v>6.5656048041344022</c:v>
                </c:pt>
                <c:pt idx="249">
                  <c:v>-1.8483622645947797</c:v>
                </c:pt>
                <c:pt idx="250">
                  <c:v>1.307401443257163</c:v>
                </c:pt>
                <c:pt idx="251">
                  <c:v>2.6503917671263721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151936"/>
        <c:axId val="241152512"/>
      </c:scatterChart>
      <c:valAx>
        <c:axId val="241151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52512"/>
        <c:crosses val="autoZero"/>
        <c:crossBetween val="midCat"/>
      </c:valAx>
      <c:valAx>
        <c:axId val="241152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5193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25867322834645667"/>
                  <c:y val="-1.6180036318989538E-2"/>
                </c:manualLayout>
              </c:layout>
              <c:numFmt formatCode="General" sourceLinked="0"/>
            </c:trendlineLbl>
          </c:trendline>
          <c:xVal>
            <c:numRef>
              <c:f>Regression2!$B$10:$B$261</c:f>
              <c:numCache>
                <c:formatCode>General</c:formatCode>
                <c:ptCount val="252"/>
                <c:pt idx="0">
                  <c:v>154.25</c:v>
                </c:pt>
                <c:pt idx="1">
                  <c:v>173.25</c:v>
                </c:pt>
                <c:pt idx="2">
                  <c:v>154</c:v>
                </c:pt>
                <c:pt idx="3">
                  <c:v>184.75</c:v>
                </c:pt>
                <c:pt idx="4">
                  <c:v>184.25</c:v>
                </c:pt>
                <c:pt idx="5">
                  <c:v>210.25</c:v>
                </c:pt>
                <c:pt idx="6">
                  <c:v>181</c:v>
                </c:pt>
                <c:pt idx="7">
                  <c:v>176</c:v>
                </c:pt>
                <c:pt idx="8">
                  <c:v>191</c:v>
                </c:pt>
                <c:pt idx="9">
                  <c:v>198.25</c:v>
                </c:pt>
                <c:pt idx="10">
                  <c:v>186.25</c:v>
                </c:pt>
                <c:pt idx="11">
                  <c:v>216</c:v>
                </c:pt>
                <c:pt idx="12">
                  <c:v>180.5</c:v>
                </c:pt>
                <c:pt idx="13">
                  <c:v>205.25</c:v>
                </c:pt>
                <c:pt idx="14">
                  <c:v>187.75</c:v>
                </c:pt>
                <c:pt idx="15">
                  <c:v>162.75</c:v>
                </c:pt>
                <c:pt idx="16">
                  <c:v>195.75</c:v>
                </c:pt>
                <c:pt idx="17">
                  <c:v>209.25</c:v>
                </c:pt>
                <c:pt idx="18">
                  <c:v>183.75</c:v>
                </c:pt>
                <c:pt idx="19">
                  <c:v>211.75</c:v>
                </c:pt>
                <c:pt idx="20">
                  <c:v>179</c:v>
                </c:pt>
                <c:pt idx="21">
                  <c:v>200.5</c:v>
                </c:pt>
                <c:pt idx="22">
                  <c:v>140.25</c:v>
                </c:pt>
                <c:pt idx="23">
                  <c:v>148.75</c:v>
                </c:pt>
                <c:pt idx="24">
                  <c:v>151.25</c:v>
                </c:pt>
                <c:pt idx="25">
                  <c:v>159.25</c:v>
                </c:pt>
                <c:pt idx="26">
                  <c:v>131.5</c:v>
                </c:pt>
                <c:pt idx="27">
                  <c:v>148</c:v>
                </c:pt>
                <c:pt idx="28">
                  <c:v>133.25</c:v>
                </c:pt>
                <c:pt idx="29">
                  <c:v>160.75</c:v>
                </c:pt>
                <c:pt idx="30">
                  <c:v>182</c:v>
                </c:pt>
                <c:pt idx="31">
                  <c:v>160.25</c:v>
                </c:pt>
                <c:pt idx="32">
                  <c:v>168</c:v>
                </c:pt>
                <c:pt idx="33">
                  <c:v>218.5</c:v>
                </c:pt>
                <c:pt idx="34">
                  <c:v>247.25</c:v>
                </c:pt>
                <c:pt idx="35">
                  <c:v>191.75</c:v>
                </c:pt>
                <c:pt idx="36">
                  <c:v>202.25</c:v>
                </c:pt>
                <c:pt idx="37">
                  <c:v>196.75</c:v>
                </c:pt>
                <c:pt idx="38">
                  <c:v>363.15</c:v>
                </c:pt>
                <c:pt idx="39">
                  <c:v>203</c:v>
                </c:pt>
                <c:pt idx="40">
                  <c:v>262.75</c:v>
                </c:pt>
                <c:pt idx="41">
                  <c:v>205</c:v>
                </c:pt>
                <c:pt idx="42">
                  <c:v>217</c:v>
                </c:pt>
                <c:pt idx="43">
                  <c:v>212</c:v>
                </c:pt>
                <c:pt idx="44">
                  <c:v>125.25</c:v>
                </c:pt>
                <c:pt idx="45">
                  <c:v>164.25</c:v>
                </c:pt>
                <c:pt idx="46">
                  <c:v>133.5</c:v>
                </c:pt>
                <c:pt idx="47">
                  <c:v>148.5</c:v>
                </c:pt>
                <c:pt idx="48">
                  <c:v>135.75</c:v>
                </c:pt>
                <c:pt idx="49">
                  <c:v>127.5</c:v>
                </c:pt>
                <c:pt idx="50">
                  <c:v>158.25</c:v>
                </c:pt>
                <c:pt idx="51">
                  <c:v>139.25</c:v>
                </c:pt>
                <c:pt idx="52">
                  <c:v>137.25</c:v>
                </c:pt>
                <c:pt idx="53">
                  <c:v>152.75</c:v>
                </c:pt>
                <c:pt idx="54">
                  <c:v>136.25</c:v>
                </c:pt>
                <c:pt idx="55">
                  <c:v>198</c:v>
                </c:pt>
                <c:pt idx="56">
                  <c:v>181.5</c:v>
                </c:pt>
                <c:pt idx="57">
                  <c:v>201.25</c:v>
                </c:pt>
                <c:pt idx="58">
                  <c:v>202.5</c:v>
                </c:pt>
                <c:pt idx="59">
                  <c:v>179.75</c:v>
                </c:pt>
                <c:pt idx="60">
                  <c:v>216</c:v>
                </c:pt>
                <c:pt idx="61">
                  <c:v>178.75</c:v>
                </c:pt>
                <c:pt idx="62">
                  <c:v>193.25</c:v>
                </c:pt>
                <c:pt idx="63">
                  <c:v>178</c:v>
                </c:pt>
                <c:pt idx="64">
                  <c:v>205.5</c:v>
                </c:pt>
                <c:pt idx="65">
                  <c:v>183.5</c:v>
                </c:pt>
                <c:pt idx="66">
                  <c:v>151.5</c:v>
                </c:pt>
                <c:pt idx="67">
                  <c:v>154.75</c:v>
                </c:pt>
                <c:pt idx="68">
                  <c:v>155.25</c:v>
                </c:pt>
                <c:pt idx="69">
                  <c:v>156.75</c:v>
                </c:pt>
                <c:pt idx="70">
                  <c:v>167.5</c:v>
                </c:pt>
                <c:pt idx="71">
                  <c:v>146.75</c:v>
                </c:pt>
                <c:pt idx="72">
                  <c:v>160.75</c:v>
                </c:pt>
                <c:pt idx="73">
                  <c:v>125</c:v>
                </c:pt>
                <c:pt idx="74">
                  <c:v>143</c:v>
                </c:pt>
                <c:pt idx="75">
                  <c:v>148.25</c:v>
                </c:pt>
                <c:pt idx="76">
                  <c:v>162.5</c:v>
                </c:pt>
                <c:pt idx="77">
                  <c:v>177.75</c:v>
                </c:pt>
                <c:pt idx="78">
                  <c:v>161.25</c:v>
                </c:pt>
                <c:pt idx="79">
                  <c:v>171.25</c:v>
                </c:pt>
                <c:pt idx="80">
                  <c:v>163.75</c:v>
                </c:pt>
                <c:pt idx="81">
                  <c:v>150.25</c:v>
                </c:pt>
                <c:pt idx="82">
                  <c:v>190.25</c:v>
                </c:pt>
                <c:pt idx="83">
                  <c:v>170.75</c:v>
                </c:pt>
                <c:pt idx="84">
                  <c:v>168</c:v>
                </c:pt>
                <c:pt idx="85">
                  <c:v>167</c:v>
                </c:pt>
                <c:pt idx="86">
                  <c:v>157.75</c:v>
                </c:pt>
                <c:pt idx="87">
                  <c:v>160</c:v>
                </c:pt>
                <c:pt idx="88">
                  <c:v>176.75</c:v>
                </c:pt>
                <c:pt idx="89">
                  <c:v>176</c:v>
                </c:pt>
                <c:pt idx="90">
                  <c:v>177</c:v>
                </c:pt>
                <c:pt idx="91">
                  <c:v>179.75</c:v>
                </c:pt>
                <c:pt idx="92">
                  <c:v>165.25</c:v>
                </c:pt>
                <c:pt idx="93">
                  <c:v>192.5</c:v>
                </c:pt>
                <c:pt idx="94">
                  <c:v>184.25</c:v>
                </c:pt>
                <c:pt idx="95">
                  <c:v>224.5</c:v>
                </c:pt>
                <c:pt idx="96">
                  <c:v>188.75</c:v>
                </c:pt>
                <c:pt idx="97">
                  <c:v>162.5</c:v>
                </c:pt>
                <c:pt idx="98">
                  <c:v>156.5</c:v>
                </c:pt>
                <c:pt idx="99">
                  <c:v>197</c:v>
                </c:pt>
                <c:pt idx="100">
                  <c:v>198.5</c:v>
                </c:pt>
                <c:pt idx="101">
                  <c:v>173.75</c:v>
                </c:pt>
                <c:pt idx="102">
                  <c:v>172.75</c:v>
                </c:pt>
                <c:pt idx="103">
                  <c:v>196.75</c:v>
                </c:pt>
                <c:pt idx="104">
                  <c:v>177</c:v>
                </c:pt>
                <c:pt idx="105">
                  <c:v>165.5</c:v>
                </c:pt>
                <c:pt idx="106">
                  <c:v>200.25</c:v>
                </c:pt>
                <c:pt idx="107">
                  <c:v>203.25</c:v>
                </c:pt>
                <c:pt idx="108">
                  <c:v>194</c:v>
                </c:pt>
                <c:pt idx="109">
                  <c:v>168.5</c:v>
                </c:pt>
                <c:pt idx="110">
                  <c:v>170.75</c:v>
                </c:pt>
                <c:pt idx="111">
                  <c:v>183.25</c:v>
                </c:pt>
                <c:pt idx="112">
                  <c:v>178.25</c:v>
                </c:pt>
                <c:pt idx="113">
                  <c:v>163</c:v>
                </c:pt>
                <c:pt idx="114">
                  <c:v>175.25</c:v>
                </c:pt>
                <c:pt idx="115">
                  <c:v>158</c:v>
                </c:pt>
                <c:pt idx="116">
                  <c:v>177.25</c:v>
                </c:pt>
                <c:pt idx="117">
                  <c:v>179</c:v>
                </c:pt>
                <c:pt idx="118">
                  <c:v>191</c:v>
                </c:pt>
                <c:pt idx="119">
                  <c:v>187.5</c:v>
                </c:pt>
                <c:pt idx="120">
                  <c:v>206.5</c:v>
                </c:pt>
                <c:pt idx="121">
                  <c:v>185.25</c:v>
                </c:pt>
                <c:pt idx="122">
                  <c:v>160.25</c:v>
                </c:pt>
                <c:pt idx="123">
                  <c:v>151.5</c:v>
                </c:pt>
                <c:pt idx="124">
                  <c:v>161</c:v>
                </c:pt>
                <c:pt idx="125">
                  <c:v>167</c:v>
                </c:pt>
                <c:pt idx="126">
                  <c:v>177.5</c:v>
                </c:pt>
                <c:pt idx="127">
                  <c:v>152.25</c:v>
                </c:pt>
                <c:pt idx="128">
                  <c:v>192.25</c:v>
                </c:pt>
                <c:pt idx="129">
                  <c:v>165.25</c:v>
                </c:pt>
                <c:pt idx="130">
                  <c:v>171.75</c:v>
                </c:pt>
                <c:pt idx="131">
                  <c:v>171.25</c:v>
                </c:pt>
                <c:pt idx="132">
                  <c:v>197</c:v>
                </c:pt>
                <c:pt idx="133">
                  <c:v>157</c:v>
                </c:pt>
                <c:pt idx="134">
                  <c:v>168.25</c:v>
                </c:pt>
                <c:pt idx="135">
                  <c:v>186</c:v>
                </c:pt>
                <c:pt idx="136">
                  <c:v>166.75</c:v>
                </c:pt>
                <c:pt idx="137">
                  <c:v>187.75</c:v>
                </c:pt>
                <c:pt idx="138">
                  <c:v>168.25</c:v>
                </c:pt>
                <c:pt idx="139">
                  <c:v>212.75</c:v>
                </c:pt>
                <c:pt idx="140">
                  <c:v>176.75</c:v>
                </c:pt>
                <c:pt idx="141">
                  <c:v>173.25</c:v>
                </c:pt>
                <c:pt idx="142">
                  <c:v>167</c:v>
                </c:pt>
                <c:pt idx="143">
                  <c:v>159.75</c:v>
                </c:pt>
                <c:pt idx="144">
                  <c:v>188.15</c:v>
                </c:pt>
                <c:pt idx="145">
                  <c:v>156</c:v>
                </c:pt>
                <c:pt idx="146">
                  <c:v>208.5</c:v>
                </c:pt>
                <c:pt idx="147">
                  <c:v>206.5</c:v>
                </c:pt>
                <c:pt idx="148">
                  <c:v>143.75</c:v>
                </c:pt>
                <c:pt idx="149">
                  <c:v>223</c:v>
                </c:pt>
                <c:pt idx="150">
                  <c:v>152.25</c:v>
                </c:pt>
                <c:pt idx="151">
                  <c:v>241.75</c:v>
                </c:pt>
                <c:pt idx="152">
                  <c:v>146</c:v>
                </c:pt>
                <c:pt idx="153">
                  <c:v>156.75</c:v>
                </c:pt>
                <c:pt idx="154">
                  <c:v>200.25</c:v>
                </c:pt>
                <c:pt idx="155">
                  <c:v>171.5</c:v>
                </c:pt>
                <c:pt idx="156">
                  <c:v>205.75</c:v>
                </c:pt>
                <c:pt idx="157">
                  <c:v>182.5</c:v>
                </c:pt>
                <c:pt idx="158">
                  <c:v>136.5</c:v>
                </c:pt>
                <c:pt idx="159">
                  <c:v>177.25</c:v>
                </c:pt>
                <c:pt idx="160">
                  <c:v>151.25</c:v>
                </c:pt>
                <c:pt idx="161">
                  <c:v>196</c:v>
                </c:pt>
                <c:pt idx="162">
                  <c:v>184.25</c:v>
                </c:pt>
                <c:pt idx="163">
                  <c:v>140</c:v>
                </c:pt>
                <c:pt idx="164">
                  <c:v>218.75</c:v>
                </c:pt>
                <c:pt idx="165">
                  <c:v>217</c:v>
                </c:pt>
                <c:pt idx="166">
                  <c:v>166.25</c:v>
                </c:pt>
                <c:pt idx="167">
                  <c:v>224.75</c:v>
                </c:pt>
                <c:pt idx="168">
                  <c:v>228.25</c:v>
                </c:pt>
                <c:pt idx="169">
                  <c:v>172.75</c:v>
                </c:pt>
                <c:pt idx="170">
                  <c:v>152.25</c:v>
                </c:pt>
                <c:pt idx="171">
                  <c:v>125.75</c:v>
                </c:pt>
                <c:pt idx="172">
                  <c:v>177.25</c:v>
                </c:pt>
                <c:pt idx="173">
                  <c:v>176.25</c:v>
                </c:pt>
                <c:pt idx="174">
                  <c:v>226.75</c:v>
                </c:pt>
                <c:pt idx="175">
                  <c:v>145.25</c:v>
                </c:pt>
                <c:pt idx="176">
                  <c:v>151</c:v>
                </c:pt>
                <c:pt idx="177">
                  <c:v>241.25</c:v>
                </c:pt>
                <c:pt idx="178">
                  <c:v>187.25</c:v>
                </c:pt>
                <c:pt idx="179">
                  <c:v>234.75</c:v>
                </c:pt>
                <c:pt idx="180">
                  <c:v>219.25</c:v>
                </c:pt>
                <c:pt idx="181">
                  <c:v>118.5</c:v>
                </c:pt>
                <c:pt idx="182">
                  <c:v>145.75</c:v>
                </c:pt>
                <c:pt idx="183">
                  <c:v>159.25</c:v>
                </c:pt>
                <c:pt idx="184">
                  <c:v>170.5</c:v>
                </c:pt>
                <c:pt idx="185">
                  <c:v>167.5</c:v>
                </c:pt>
                <c:pt idx="186">
                  <c:v>232.75</c:v>
                </c:pt>
                <c:pt idx="187">
                  <c:v>210.5</c:v>
                </c:pt>
                <c:pt idx="188">
                  <c:v>202.25</c:v>
                </c:pt>
                <c:pt idx="189">
                  <c:v>185</c:v>
                </c:pt>
                <c:pt idx="190">
                  <c:v>153</c:v>
                </c:pt>
                <c:pt idx="191">
                  <c:v>244.25</c:v>
                </c:pt>
                <c:pt idx="192">
                  <c:v>193.5</c:v>
                </c:pt>
                <c:pt idx="193">
                  <c:v>224.75</c:v>
                </c:pt>
                <c:pt idx="194">
                  <c:v>162.75</c:v>
                </c:pt>
                <c:pt idx="195">
                  <c:v>180</c:v>
                </c:pt>
                <c:pt idx="196">
                  <c:v>156.25</c:v>
                </c:pt>
                <c:pt idx="197">
                  <c:v>168</c:v>
                </c:pt>
                <c:pt idx="198">
                  <c:v>167.25</c:v>
                </c:pt>
                <c:pt idx="199">
                  <c:v>170.75</c:v>
                </c:pt>
                <c:pt idx="200">
                  <c:v>178.25</c:v>
                </c:pt>
                <c:pt idx="201">
                  <c:v>150</c:v>
                </c:pt>
                <c:pt idx="202">
                  <c:v>200.5</c:v>
                </c:pt>
                <c:pt idx="203">
                  <c:v>184</c:v>
                </c:pt>
                <c:pt idx="204">
                  <c:v>223</c:v>
                </c:pt>
                <c:pt idx="205">
                  <c:v>208.75</c:v>
                </c:pt>
                <c:pt idx="206">
                  <c:v>166</c:v>
                </c:pt>
                <c:pt idx="207">
                  <c:v>195</c:v>
                </c:pt>
                <c:pt idx="208">
                  <c:v>160.5</c:v>
                </c:pt>
                <c:pt idx="209">
                  <c:v>159.75</c:v>
                </c:pt>
                <c:pt idx="210">
                  <c:v>140.5</c:v>
                </c:pt>
                <c:pt idx="211">
                  <c:v>216.25</c:v>
                </c:pt>
                <c:pt idx="212">
                  <c:v>168.25</c:v>
                </c:pt>
                <c:pt idx="213">
                  <c:v>194.75</c:v>
                </c:pt>
                <c:pt idx="214">
                  <c:v>172.75</c:v>
                </c:pt>
                <c:pt idx="215">
                  <c:v>219</c:v>
                </c:pt>
                <c:pt idx="216">
                  <c:v>149.25</c:v>
                </c:pt>
                <c:pt idx="217">
                  <c:v>154.5</c:v>
                </c:pt>
                <c:pt idx="218">
                  <c:v>199.25</c:v>
                </c:pt>
                <c:pt idx="219">
                  <c:v>154.5</c:v>
                </c:pt>
                <c:pt idx="220">
                  <c:v>153.25</c:v>
                </c:pt>
                <c:pt idx="221">
                  <c:v>230</c:v>
                </c:pt>
                <c:pt idx="222">
                  <c:v>161.75</c:v>
                </c:pt>
                <c:pt idx="223">
                  <c:v>142.25</c:v>
                </c:pt>
                <c:pt idx="224">
                  <c:v>179.75</c:v>
                </c:pt>
                <c:pt idx="225">
                  <c:v>126.5</c:v>
                </c:pt>
                <c:pt idx="226">
                  <c:v>169.5</c:v>
                </c:pt>
                <c:pt idx="227">
                  <c:v>198.5</c:v>
                </c:pt>
                <c:pt idx="228">
                  <c:v>174.5</c:v>
                </c:pt>
                <c:pt idx="229">
                  <c:v>167.75</c:v>
                </c:pt>
                <c:pt idx="230">
                  <c:v>147.75</c:v>
                </c:pt>
                <c:pt idx="231">
                  <c:v>182.25</c:v>
                </c:pt>
                <c:pt idx="232">
                  <c:v>175.5</c:v>
                </c:pt>
                <c:pt idx="233">
                  <c:v>161.75</c:v>
                </c:pt>
                <c:pt idx="234">
                  <c:v>157.75</c:v>
                </c:pt>
                <c:pt idx="235">
                  <c:v>168.75</c:v>
                </c:pt>
                <c:pt idx="236">
                  <c:v>191.5</c:v>
                </c:pt>
                <c:pt idx="237">
                  <c:v>219.15</c:v>
                </c:pt>
                <c:pt idx="238">
                  <c:v>155.25</c:v>
                </c:pt>
                <c:pt idx="239">
                  <c:v>189.75</c:v>
                </c:pt>
                <c:pt idx="240">
                  <c:v>127.5</c:v>
                </c:pt>
                <c:pt idx="241">
                  <c:v>224.5</c:v>
                </c:pt>
                <c:pt idx="242">
                  <c:v>234.25</c:v>
                </c:pt>
                <c:pt idx="243">
                  <c:v>227.75</c:v>
                </c:pt>
                <c:pt idx="244">
                  <c:v>199.5</c:v>
                </c:pt>
                <c:pt idx="245">
                  <c:v>155.5</c:v>
                </c:pt>
                <c:pt idx="246">
                  <c:v>215.5</c:v>
                </c:pt>
                <c:pt idx="247">
                  <c:v>134.25</c:v>
                </c:pt>
                <c:pt idx="248">
                  <c:v>201</c:v>
                </c:pt>
                <c:pt idx="249">
                  <c:v>186.75</c:v>
                </c:pt>
                <c:pt idx="250">
                  <c:v>190.75</c:v>
                </c:pt>
                <c:pt idx="251">
                  <c:v>207.5</c:v>
                </c:pt>
              </c:numCache>
            </c:numRef>
          </c:xVal>
          <c:yVal>
            <c:numRef>
              <c:f>Regression2!$C$10:$C$261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154816"/>
        <c:axId val="241154240"/>
      </c:scatterChart>
      <c:valAx>
        <c:axId val="241154816"/>
        <c:scaling>
          <c:orientation val="minMax"/>
          <c:min val="10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Weight (pounds)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54240"/>
        <c:crosses val="autoZero"/>
        <c:crossBetween val="midCat"/>
      </c:valAx>
      <c:valAx>
        <c:axId val="241154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4115481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Regression2!$D$10:$D$261</c:f>
              <c:numCache>
                <c:formatCode>General</c:formatCode>
                <c:ptCount val="252"/>
                <c:pt idx="0">
                  <c:v>14.844049513676801</c:v>
                </c:pt>
                <c:pt idx="1">
                  <c:v>18.166171905866417</c:v>
                </c:pt>
                <c:pt idx="2">
                  <c:v>14.800337376937463</c:v>
                </c:pt>
                <c:pt idx="3">
                  <c:v>20.176930195875922</c:v>
                </c:pt>
                <c:pt idx="4">
                  <c:v>20.089505922397247</c:v>
                </c:pt>
                <c:pt idx="5">
                  <c:v>24.6355681432883</c:v>
                </c:pt>
                <c:pt idx="6">
                  <c:v>19.521248144785869</c:v>
                </c:pt>
                <c:pt idx="7">
                  <c:v>18.647005409999124</c:v>
                </c:pt>
                <c:pt idx="8">
                  <c:v>21.26973361435935</c:v>
                </c:pt>
                <c:pt idx="9">
                  <c:v>22.537385579800127</c:v>
                </c:pt>
                <c:pt idx="10">
                  <c:v>20.439203016311946</c:v>
                </c:pt>
                <c:pt idx="11">
                  <c:v>25.640947288293052</c:v>
                </c:pt>
                <c:pt idx="12">
                  <c:v>19.433823871307194</c:v>
                </c:pt>
                <c:pt idx="13">
                  <c:v>23.761325408501559</c:v>
                </c:pt>
                <c:pt idx="14">
                  <c:v>20.701475836747971</c:v>
                </c:pt>
                <c:pt idx="15">
                  <c:v>16.330262162814261</c:v>
                </c:pt>
                <c:pt idx="16">
                  <c:v>22.100264212406753</c:v>
                </c:pt>
                <c:pt idx="17">
                  <c:v>24.460719596330957</c:v>
                </c:pt>
                <c:pt idx="18">
                  <c:v>20.002081648918573</c:v>
                </c:pt>
                <c:pt idx="19">
                  <c:v>24.897840963724324</c:v>
                </c:pt>
                <c:pt idx="20">
                  <c:v>19.17155105087117</c:v>
                </c:pt>
                <c:pt idx="21">
                  <c:v>22.930794810454156</c:v>
                </c:pt>
                <c:pt idx="22">
                  <c:v>12.396169856273929</c:v>
                </c:pt>
                <c:pt idx="23">
                  <c:v>13.882382505411385</c:v>
                </c:pt>
                <c:pt idx="24">
                  <c:v>14.319503872804756</c:v>
                </c:pt>
                <c:pt idx="25">
                  <c:v>15.718292248463545</c:v>
                </c:pt>
                <c:pt idx="26">
                  <c:v>10.866245070397131</c:v>
                </c:pt>
                <c:pt idx="27">
                  <c:v>13.751246095193377</c:v>
                </c:pt>
                <c:pt idx="28">
                  <c:v>11.172230027572489</c:v>
                </c:pt>
                <c:pt idx="29">
                  <c:v>15.980565068899566</c:v>
                </c:pt>
                <c:pt idx="30">
                  <c:v>19.696096691743215</c:v>
                </c:pt>
                <c:pt idx="31">
                  <c:v>15.893140795420891</c:v>
                </c:pt>
                <c:pt idx="32">
                  <c:v>17.248217034340339</c:v>
                </c:pt>
                <c:pt idx="33">
                  <c:v>26.078068655686426</c:v>
                </c:pt>
                <c:pt idx="34">
                  <c:v>31.104964380710189</c:v>
                </c:pt>
                <c:pt idx="35">
                  <c:v>21.400870024577362</c:v>
                </c:pt>
                <c:pt idx="36">
                  <c:v>23.236779767629518</c:v>
                </c:pt>
                <c:pt idx="37">
                  <c:v>22.275112759364102</c:v>
                </c:pt>
                <c:pt idx="38">
                  <c:v>51.369910973066837</c:v>
                </c:pt>
                <c:pt idx="39">
                  <c:v>23.36791617784753</c:v>
                </c:pt>
                <c:pt idx="40">
                  <c:v>33.815116858549089</c:v>
                </c:pt>
                <c:pt idx="41">
                  <c:v>23.717613271762222</c:v>
                </c:pt>
                <c:pt idx="42">
                  <c:v>25.815795835250402</c:v>
                </c:pt>
                <c:pt idx="43">
                  <c:v>24.941553100463661</c:v>
                </c:pt>
                <c:pt idx="44">
                  <c:v>9.7734416519137035</c:v>
                </c:pt>
                <c:pt idx="45">
                  <c:v>16.592534983250285</c:v>
                </c:pt>
                <c:pt idx="46">
                  <c:v>11.215942164311826</c:v>
                </c:pt>
                <c:pt idx="47">
                  <c:v>13.838670368672048</c:v>
                </c:pt>
                <c:pt idx="48">
                  <c:v>11.609351394965859</c:v>
                </c:pt>
                <c:pt idx="49">
                  <c:v>10.166850882567736</c:v>
                </c:pt>
                <c:pt idx="50">
                  <c:v>15.543443701506195</c:v>
                </c:pt>
                <c:pt idx="51">
                  <c:v>12.221321309316579</c:v>
                </c:pt>
                <c:pt idx="52">
                  <c:v>11.871624215401884</c:v>
                </c:pt>
                <c:pt idx="53">
                  <c:v>14.58177669324078</c:v>
                </c:pt>
                <c:pt idx="54">
                  <c:v>11.696775668444534</c:v>
                </c:pt>
                <c:pt idx="55">
                  <c:v>22.493673443060789</c:v>
                </c:pt>
                <c:pt idx="56">
                  <c:v>19.60867241826454</c:v>
                </c:pt>
                <c:pt idx="57">
                  <c:v>23.061931220672168</c:v>
                </c:pt>
                <c:pt idx="58">
                  <c:v>23.280491904368855</c:v>
                </c:pt>
                <c:pt idx="59">
                  <c:v>19.302687461089182</c:v>
                </c:pt>
                <c:pt idx="60">
                  <c:v>25.640947288293052</c:v>
                </c:pt>
                <c:pt idx="61">
                  <c:v>19.127838914131832</c:v>
                </c:pt>
                <c:pt idx="62">
                  <c:v>21.663142845013386</c:v>
                </c:pt>
                <c:pt idx="63">
                  <c:v>18.996702503913824</c:v>
                </c:pt>
                <c:pt idx="64">
                  <c:v>23.805037545240896</c:v>
                </c:pt>
                <c:pt idx="65">
                  <c:v>19.958369512179235</c:v>
                </c:pt>
                <c:pt idx="66">
                  <c:v>14.363216009544093</c:v>
                </c:pt>
                <c:pt idx="67">
                  <c:v>14.931473787155475</c:v>
                </c:pt>
                <c:pt idx="68">
                  <c:v>15.01889806063415</c:v>
                </c:pt>
                <c:pt idx="69">
                  <c:v>15.281170881070171</c:v>
                </c:pt>
                <c:pt idx="70">
                  <c:v>17.160792760861664</c:v>
                </c:pt>
                <c:pt idx="71">
                  <c:v>13.53268541149669</c:v>
                </c:pt>
                <c:pt idx="72">
                  <c:v>15.980565068899566</c:v>
                </c:pt>
                <c:pt idx="73">
                  <c:v>9.7297295151743661</c:v>
                </c:pt>
                <c:pt idx="74">
                  <c:v>12.877003360406633</c:v>
                </c:pt>
                <c:pt idx="75">
                  <c:v>13.794958231932714</c:v>
                </c:pt>
                <c:pt idx="76">
                  <c:v>16.286550026074924</c:v>
                </c:pt>
                <c:pt idx="77">
                  <c:v>18.952990367174486</c:v>
                </c:pt>
                <c:pt idx="78">
                  <c:v>16.06798934237824</c:v>
                </c:pt>
                <c:pt idx="79">
                  <c:v>17.816474811951721</c:v>
                </c:pt>
                <c:pt idx="80">
                  <c:v>16.505110709771611</c:v>
                </c:pt>
                <c:pt idx="81">
                  <c:v>14.14465532584741</c:v>
                </c:pt>
                <c:pt idx="82">
                  <c:v>21.138597204141337</c:v>
                </c:pt>
                <c:pt idx="83">
                  <c:v>17.729050538473047</c:v>
                </c:pt>
                <c:pt idx="84">
                  <c:v>17.248217034340339</c:v>
                </c:pt>
                <c:pt idx="85">
                  <c:v>17.073368487382993</c:v>
                </c:pt>
                <c:pt idx="86">
                  <c:v>15.45601942802752</c:v>
                </c:pt>
                <c:pt idx="87">
                  <c:v>15.849428658681553</c:v>
                </c:pt>
                <c:pt idx="88">
                  <c:v>18.778141820217137</c:v>
                </c:pt>
                <c:pt idx="89">
                  <c:v>18.647005409999124</c:v>
                </c:pt>
                <c:pt idx="90">
                  <c:v>18.821853956956474</c:v>
                </c:pt>
                <c:pt idx="91">
                  <c:v>19.302687461089182</c:v>
                </c:pt>
                <c:pt idx="92">
                  <c:v>16.767383530207631</c:v>
                </c:pt>
                <c:pt idx="93">
                  <c:v>21.532006434795374</c:v>
                </c:pt>
                <c:pt idx="94">
                  <c:v>20.089505922397247</c:v>
                </c:pt>
                <c:pt idx="95">
                  <c:v>27.127159937430516</c:v>
                </c:pt>
                <c:pt idx="96">
                  <c:v>20.876324383705313</c:v>
                </c:pt>
                <c:pt idx="97">
                  <c:v>16.286550026074924</c:v>
                </c:pt>
                <c:pt idx="98">
                  <c:v>15.237458744330837</c:v>
                </c:pt>
                <c:pt idx="99">
                  <c:v>22.31882489610344</c:v>
                </c:pt>
                <c:pt idx="100">
                  <c:v>22.581097716539464</c:v>
                </c:pt>
                <c:pt idx="101">
                  <c:v>18.253596179345092</c:v>
                </c:pt>
                <c:pt idx="102">
                  <c:v>18.078747632387746</c:v>
                </c:pt>
                <c:pt idx="103">
                  <c:v>22.275112759364102</c:v>
                </c:pt>
                <c:pt idx="104">
                  <c:v>18.821853956956474</c:v>
                </c:pt>
                <c:pt idx="105">
                  <c:v>16.811095666946969</c:v>
                </c:pt>
                <c:pt idx="106">
                  <c:v>22.887082673714819</c:v>
                </c:pt>
                <c:pt idx="107">
                  <c:v>23.411628314586867</c:v>
                </c:pt>
                <c:pt idx="108">
                  <c:v>21.794279255231391</c:v>
                </c:pt>
                <c:pt idx="109">
                  <c:v>17.335641307819014</c:v>
                </c:pt>
                <c:pt idx="110">
                  <c:v>17.729050538473047</c:v>
                </c:pt>
                <c:pt idx="111">
                  <c:v>19.914657375439898</c:v>
                </c:pt>
                <c:pt idx="112">
                  <c:v>19.040414640653161</c:v>
                </c:pt>
                <c:pt idx="113">
                  <c:v>16.373974299553598</c:v>
                </c:pt>
                <c:pt idx="114">
                  <c:v>18.515868999781116</c:v>
                </c:pt>
                <c:pt idx="115">
                  <c:v>15.499731564766858</c:v>
                </c:pt>
                <c:pt idx="116">
                  <c:v>18.865566093695811</c:v>
                </c:pt>
                <c:pt idx="117">
                  <c:v>19.17155105087117</c:v>
                </c:pt>
                <c:pt idx="118">
                  <c:v>21.26973361435935</c:v>
                </c:pt>
                <c:pt idx="119">
                  <c:v>20.657763700008633</c:v>
                </c:pt>
                <c:pt idx="120">
                  <c:v>23.979886092198246</c:v>
                </c:pt>
                <c:pt idx="121">
                  <c:v>20.264354469354597</c:v>
                </c:pt>
                <c:pt idx="122">
                  <c:v>15.893140795420891</c:v>
                </c:pt>
                <c:pt idx="123">
                  <c:v>14.363216009544093</c:v>
                </c:pt>
                <c:pt idx="124">
                  <c:v>16.024277205638903</c:v>
                </c:pt>
                <c:pt idx="125">
                  <c:v>17.073368487382993</c:v>
                </c:pt>
                <c:pt idx="126">
                  <c:v>18.909278230435149</c:v>
                </c:pt>
                <c:pt idx="127">
                  <c:v>14.494352419762105</c:v>
                </c:pt>
                <c:pt idx="128">
                  <c:v>21.488294298056037</c:v>
                </c:pt>
                <c:pt idx="129">
                  <c:v>16.767383530207631</c:v>
                </c:pt>
                <c:pt idx="130">
                  <c:v>17.903899085430396</c:v>
                </c:pt>
                <c:pt idx="131">
                  <c:v>17.816474811951721</c:v>
                </c:pt>
                <c:pt idx="132">
                  <c:v>22.31882489610344</c:v>
                </c:pt>
                <c:pt idx="133">
                  <c:v>15.324883017809508</c:v>
                </c:pt>
                <c:pt idx="134">
                  <c:v>17.291929171079676</c:v>
                </c:pt>
                <c:pt idx="135">
                  <c:v>20.395490879572609</c:v>
                </c:pt>
                <c:pt idx="136">
                  <c:v>17.029656350643656</c:v>
                </c:pt>
                <c:pt idx="137">
                  <c:v>20.701475836747971</c:v>
                </c:pt>
                <c:pt idx="138">
                  <c:v>17.291929171079676</c:v>
                </c:pt>
                <c:pt idx="139">
                  <c:v>25.072689510681673</c:v>
                </c:pt>
                <c:pt idx="140">
                  <c:v>18.778141820217137</c:v>
                </c:pt>
                <c:pt idx="141">
                  <c:v>18.166171905866417</c:v>
                </c:pt>
                <c:pt idx="142">
                  <c:v>17.073368487382993</c:v>
                </c:pt>
                <c:pt idx="143">
                  <c:v>15.805716521942216</c:v>
                </c:pt>
                <c:pt idx="144">
                  <c:v>20.771415255530908</c:v>
                </c:pt>
                <c:pt idx="145">
                  <c:v>15.150034470852162</c:v>
                </c:pt>
                <c:pt idx="146">
                  <c:v>24.329583186112945</c:v>
                </c:pt>
                <c:pt idx="147">
                  <c:v>23.979886092198246</c:v>
                </c:pt>
                <c:pt idx="148">
                  <c:v>13.008139770624645</c:v>
                </c:pt>
                <c:pt idx="149">
                  <c:v>26.864887116994492</c:v>
                </c:pt>
                <c:pt idx="150">
                  <c:v>14.494352419762105</c:v>
                </c:pt>
                <c:pt idx="151">
                  <c:v>30.143297372444774</c:v>
                </c:pt>
                <c:pt idx="152">
                  <c:v>13.401549001278678</c:v>
                </c:pt>
                <c:pt idx="153">
                  <c:v>15.281170881070171</c:v>
                </c:pt>
                <c:pt idx="154">
                  <c:v>22.887082673714819</c:v>
                </c:pt>
                <c:pt idx="155">
                  <c:v>17.860186948691059</c:v>
                </c:pt>
                <c:pt idx="156">
                  <c:v>23.848749681980234</c:v>
                </c:pt>
                <c:pt idx="157">
                  <c:v>19.783520965221889</c:v>
                </c:pt>
                <c:pt idx="158">
                  <c:v>11.740487805183871</c:v>
                </c:pt>
                <c:pt idx="159">
                  <c:v>18.865566093695811</c:v>
                </c:pt>
                <c:pt idx="160">
                  <c:v>14.319503872804756</c:v>
                </c:pt>
                <c:pt idx="161">
                  <c:v>22.14397634914609</c:v>
                </c:pt>
                <c:pt idx="162">
                  <c:v>20.089505922397247</c:v>
                </c:pt>
                <c:pt idx="163">
                  <c:v>12.352457719534591</c:v>
                </c:pt>
                <c:pt idx="164">
                  <c:v>26.121780792425763</c:v>
                </c:pt>
                <c:pt idx="165">
                  <c:v>25.815795835250402</c:v>
                </c:pt>
                <c:pt idx="166">
                  <c:v>16.942232077164981</c:v>
                </c:pt>
                <c:pt idx="167">
                  <c:v>27.170872074169854</c:v>
                </c:pt>
                <c:pt idx="168">
                  <c:v>27.78284198852057</c:v>
                </c:pt>
                <c:pt idx="169">
                  <c:v>18.078747632387746</c:v>
                </c:pt>
                <c:pt idx="170">
                  <c:v>14.494352419762105</c:v>
                </c:pt>
                <c:pt idx="171">
                  <c:v>9.8608659253923783</c:v>
                </c:pt>
                <c:pt idx="172">
                  <c:v>18.865566093695811</c:v>
                </c:pt>
                <c:pt idx="173">
                  <c:v>18.690717546738462</c:v>
                </c:pt>
                <c:pt idx="174">
                  <c:v>27.520569168084545</c:v>
                </c:pt>
                <c:pt idx="175">
                  <c:v>13.270412591060669</c:v>
                </c:pt>
                <c:pt idx="176">
                  <c:v>14.275791736065422</c:v>
                </c:pt>
                <c:pt idx="177">
                  <c:v>30.055873098966099</c:v>
                </c:pt>
                <c:pt idx="178">
                  <c:v>20.614051563269296</c:v>
                </c:pt>
                <c:pt idx="179">
                  <c:v>28.919357543743335</c:v>
                </c:pt>
                <c:pt idx="180">
                  <c:v>26.209205065904438</c:v>
                </c:pt>
                <c:pt idx="181">
                  <c:v>8.5932139599516013</c:v>
                </c:pt>
                <c:pt idx="182">
                  <c:v>13.35783686453934</c:v>
                </c:pt>
                <c:pt idx="183">
                  <c:v>15.718292248463545</c:v>
                </c:pt>
                <c:pt idx="184">
                  <c:v>17.685338401733709</c:v>
                </c:pt>
                <c:pt idx="185">
                  <c:v>17.160792760861664</c:v>
                </c:pt>
                <c:pt idx="186">
                  <c:v>28.569660449828636</c:v>
                </c:pt>
                <c:pt idx="187">
                  <c:v>24.679280280027637</c:v>
                </c:pt>
                <c:pt idx="188">
                  <c:v>23.236779767629518</c:v>
                </c:pt>
                <c:pt idx="189">
                  <c:v>20.22064233261526</c:v>
                </c:pt>
                <c:pt idx="190">
                  <c:v>14.625488829980117</c:v>
                </c:pt>
                <c:pt idx="191">
                  <c:v>30.580418739838141</c:v>
                </c:pt>
                <c:pt idx="192">
                  <c:v>21.706854981752716</c:v>
                </c:pt>
                <c:pt idx="193">
                  <c:v>27.170872074169854</c:v>
                </c:pt>
                <c:pt idx="194">
                  <c:v>16.330262162814261</c:v>
                </c:pt>
                <c:pt idx="195">
                  <c:v>19.346399597828519</c:v>
                </c:pt>
                <c:pt idx="196">
                  <c:v>15.1937466075915</c:v>
                </c:pt>
                <c:pt idx="197">
                  <c:v>17.248217034340339</c:v>
                </c:pt>
                <c:pt idx="198">
                  <c:v>17.11708062412233</c:v>
                </c:pt>
                <c:pt idx="199">
                  <c:v>17.729050538473047</c:v>
                </c:pt>
                <c:pt idx="200">
                  <c:v>19.040414640653161</c:v>
                </c:pt>
                <c:pt idx="201">
                  <c:v>14.100943189108072</c:v>
                </c:pt>
                <c:pt idx="202">
                  <c:v>22.930794810454156</c:v>
                </c:pt>
                <c:pt idx="203">
                  <c:v>20.04579378565791</c:v>
                </c:pt>
                <c:pt idx="204">
                  <c:v>26.864887116994492</c:v>
                </c:pt>
                <c:pt idx="205">
                  <c:v>24.373295322852282</c:v>
                </c:pt>
                <c:pt idx="206">
                  <c:v>16.898519940425643</c:v>
                </c:pt>
                <c:pt idx="207">
                  <c:v>21.969127802188741</c:v>
                </c:pt>
                <c:pt idx="208">
                  <c:v>15.936852932160228</c:v>
                </c:pt>
                <c:pt idx="209">
                  <c:v>15.805716521942216</c:v>
                </c:pt>
                <c:pt idx="210">
                  <c:v>12.439881993013262</c:v>
                </c:pt>
                <c:pt idx="211">
                  <c:v>25.68465942503239</c:v>
                </c:pt>
                <c:pt idx="212">
                  <c:v>17.291929171079676</c:v>
                </c:pt>
                <c:pt idx="213">
                  <c:v>21.925415665449403</c:v>
                </c:pt>
                <c:pt idx="214">
                  <c:v>18.078747632387746</c:v>
                </c:pt>
                <c:pt idx="215">
                  <c:v>26.165492929165101</c:v>
                </c:pt>
                <c:pt idx="216">
                  <c:v>13.96980677889006</c:v>
                </c:pt>
                <c:pt idx="217">
                  <c:v>14.887761650416138</c:v>
                </c:pt>
                <c:pt idx="218">
                  <c:v>22.712234126757469</c:v>
                </c:pt>
                <c:pt idx="219">
                  <c:v>14.887761650416138</c:v>
                </c:pt>
                <c:pt idx="220">
                  <c:v>14.669200966719455</c:v>
                </c:pt>
                <c:pt idx="221">
                  <c:v>28.088826945695931</c:v>
                </c:pt>
                <c:pt idx="222">
                  <c:v>16.155413615856915</c:v>
                </c:pt>
                <c:pt idx="223">
                  <c:v>12.745866950188624</c:v>
                </c:pt>
                <c:pt idx="224">
                  <c:v>19.302687461089182</c:v>
                </c:pt>
                <c:pt idx="225">
                  <c:v>9.9920023356103904</c:v>
                </c:pt>
                <c:pt idx="226">
                  <c:v>17.510489854776363</c:v>
                </c:pt>
                <c:pt idx="227">
                  <c:v>22.581097716539464</c:v>
                </c:pt>
                <c:pt idx="228">
                  <c:v>18.384732589563104</c:v>
                </c:pt>
                <c:pt idx="229">
                  <c:v>17.204504897601002</c:v>
                </c:pt>
                <c:pt idx="230">
                  <c:v>13.707533958454039</c:v>
                </c:pt>
                <c:pt idx="231">
                  <c:v>19.739808828482552</c:v>
                </c:pt>
                <c:pt idx="232">
                  <c:v>18.559581136520453</c:v>
                </c:pt>
                <c:pt idx="233">
                  <c:v>16.155413615856915</c:v>
                </c:pt>
                <c:pt idx="234">
                  <c:v>15.45601942802752</c:v>
                </c:pt>
                <c:pt idx="235">
                  <c:v>17.379353444558351</c:v>
                </c:pt>
                <c:pt idx="236">
                  <c:v>21.357157887838024</c:v>
                </c:pt>
                <c:pt idx="237">
                  <c:v>26.1917202112087</c:v>
                </c:pt>
                <c:pt idx="238">
                  <c:v>15.01889806063415</c:v>
                </c:pt>
                <c:pt idx="239">
                  <c:v>21.051172930662663</c:v>
                </c:pt>
                <c:pt idx="240">
                  <c:v>10.166850882567736</c:v>
                </c:pt>
                <c:pt idx="241">
                  <c:v>27.127159937430516</c:v>
                </c:pt>
                <c:pt idx="242">
                  <c:v>28.83193327026466</c:v>
                </c:pt>
                <c:pt idx="243">
                  <c:v>27.695417715041895</c:v>
                </c:pt>
                <c:pt idx="244">
                  <c:v>22.755946263496806</c:v>
                </c:pt>
                <c:pt idx="245">
                  <c:v>15.062610197373488</c:v>
                </c:pt>
                <c:pt idx="246">
                  <c:v>25.553523014814377</c:v>
                </c:pt>
                <c:pt idx="247">
                  <c:v>11.347078574529839</c:v>
                </c:pt>
                <c:pt idx="248">
                  <c:v>23.018219083932831</c:v>
                </c:pt>
                <c:pt idx="249">
                  <c:v>20.526627289790621</c:v>
                </c:pt>
                <c:pt idx="250">
                  <c:v>21.226021477620012</c:v>
                </c:pt>
                <c:pt idx="251">
                  <c:v>24.154734639155595</c:v>
                </c:pt>
              </c:numCache>
            </c:numRef>
          </c:xVal>
          <c:yVal>
            <c:numRef>
              <c:f>Regression2!$E$10:$E$261</c:f>
              <c:numCache>
                <c:formatCode>General</c:formatCode>
                <c:ptCount val="252"/>
                <c:pt idx="0">
                  <c:v>-2.5440495136768</c:v>
                </c:pt>
                <c:pt idx="1">
                  <c:v>-12.066171905866417</c:v>
                </c:pt>
                <c:pt idx="2">
                  <c:v>10.499662623062537</c:v>
                </c:pt>
                <c:pt idx="3">
                  <c:v>-9.7769301958759218</c:v>
                </c:pt>
                <c:pt idx="4">
                  <c:v>8.6104940776027519</c:v>
                </c:pt>
                <c:pt idx="5">
                  <c:v>-3.735568143288301</c:v>
                </c:pt>
                <c:pt idx="6">
                  <c:v>-0.32124814478586927</c:v>
                </c:pt>
                <c:pt idx="7">
                  <c:v>-6.2470054099991241</c:v>
                </c:pt>
                <c:pt idx="8">
                  <c:v>-17.169733614359352</c:v>
                </c:pt>
                <c:pt idx="9">
                  <c:v>-10.837385579800127</c:v>
                </c:pt>
                <c:pt idx="10">
                  <c:v>-13.339203016311947</c:v>
                </c:pt>
                <c:pt idx="11">
                  <c:v>-17.840947288293052</c:v>
                </c:pt>
                <c:pt idx="12">
                  <c:v>1.3661761286928069</c:v>
                </c:pt>
                <c:pt idx="13">
                  <c:v>-2.5613254085015598</c:v>
                </c:pt>
                <c:pt idx="14">
                  <c:v>1.3985241632520307</c:v>
                </c:pt>
                <c:pt idx="15">
                  <c:v>4.5697378371857376</c:v>
                </c:pt>
                <c:pt idx="16">
                  <c:v>6.8997357875932472</c:v>
                </c:pt>
                <c:pt idx="17">
                  <c:v>-1.5607195963309586</c:v>
                </c:pt>
                <c:pt idx="18">
                  <c:v>-4.0020816489185727</c:v>
                </c:pt>
                <c:pt idx="19">
                  <c:v>-8.3978409637243239</c:v>
                </c:pt>
                <c:pt idx="20">
                  <c:v>-7.1551050871168087E-2</c:v>
                </c:pt>
                <c:pt idx="21">
                  <c:v>-7.7307948104541566</c:v>
                </c:pt>
                <c:pt idx="22">
                  <c:v>3.203830143726071</c:v>
                </c:pt>
                <c:pt idx="23">
                  <c:v>3.8176174945886139</c:v>
                </c:pt>
                <c:pt idx="24">
                  <c:v>-0.31950387280475567</c:v>
                </c:pt>
                <c:pt idx="25">
                  <c:v>-12.018292248463545</c:v>
                </c:pt>
                <c:pt idx="26">
                  <c:v>-2.9662450703971306</c:v>
                </c:pt>
                <c:pt idx="27">
                  <c:v>9.1487539048066218</c:v>
                </c:pt>
                <c:pt idx="28">
                  <c:v>-7.4722300275724889</c:v>
                </c:pt>
                <c:pt idx="29">
                  <c:v>-7.1805650688995648</c:v>
                </c:pt>
                <c:pt idx="30">
                  <c:v>-7.7960966917432142</c:v>
                </c:pt>
                <c:pt idx="31">
                  <c:v>-10.193140795420891</c:v>
                </c:pt>
                <c:pt idx="32">
                  <c:v>-5.4482170343403382</c:v>
                </c:pt>
                <c:pt idx="33">
                  <c:v>-4.7780686556864254</c:v>
                </c:pt>
                <c:pt idx="34">
                  <c:v>1.1950356192898077</c:v>
                </c:pt>
                <c:pt idx="35">
                  <c:v>18.69912997542264</c:v>
                </c:pt>
                <c:pt idx="36">
                  <c:v>0.96322023237048171</c:v>
                </c:pt>
                <c:pt idx="37">
                  <c:v>6.1248872406358963</c:v>
                </c:pt>
                <c:pt idx="38">
                  <c:v>-16.169910973066834</c:v>
                </c:pt>
                <c:pt idx="39">
                  <c:v>9.2320838221524717</c:v>
                </c:pt>
                <c:pt idx="40">
                  <c:v>0.68488314145091067</c:v>
                </c:pt>
                <c:pt idx="41">
                  <c:v>9.1823867282377769</c:v>
                </c:pt>
                <c:pt idx="42">
                  <c:v>5.7842041647495996</c:v>
                </c:pt>
                <c:pt idx="43">
                  <c:v>7.0584468995363387</c:v>
                </c:pt>
                <c:pt idx="44">
                  <c:v>-2.0734416519137033</c:v>
                </c:pt>
                <c:pt idx="45">
                  <c:v>-2.692534983250285</c:v>
                </c:pt>
                <c:pt idx="46">
                  <c:v>-0.41594216431182574</c:v>
                </c:pt>
                <c:pt idx="47">
                  <c:v>-8.2386703686720484</c:v>
                </c:pt>
                <c:pt idx="48">
                  <c:v>1.9906486050341403</c:v>
                </c:pt>
                <c:pt idx="49">
                  <c:v>-6.1668508825677364</c:v>
                </c:pt>
                <c:pt idx="50">
                  <c:v>-5.343443701506196</c:v>
                </c:pt>
                <c:pt idx="51">
                  <c:v>-5.6213213093165795</c:v>
                </c:pt>
                <c:pt idx="52">
                  <c:v>-3.8716242154018836</c:v>
                </c:pt>
                <c:pt idx="53">
                  <c:v>-8.2817766932407793</c:v>
                </c:pt>
                <c:pt idx="54">
                  <c:v>-7.7967756684445337</c:v>
                </c:pt>
                <c:pt idx="55">
                  <c:v>0.10632655693921222</c:v>
                </c:pt>
                <c:pt idx="56">
                  <c:v>0.79132758173545881</c:v>
                </c:pt>
                <c:pt idx="57">
                  <c:v>4.9380687793278319</c:v>
                </c:pt>
                <c:pt idx="58">
                  <c:v>8.219508095631145</c:v>
                </c:pt>
                <c:pt idx="59">
                  <c:v>5.2973125389108198</c:v>
                </c:pt>
                <c:pt idx="60">
                  <c:v>0.45905271170694917</c:v>
                </c:pt>
                <c:pt idx="61">
                  <c:v>10.672161085868169</c:v>
                </c:pt>
                <c:pt idx="62">
                  <c:v>9.0368571549866132</c:v>
                </c:pt>
                <c:pt idx="63">
                  <c:v>6.8032974960861772</c:v>
                </c:pt>
                <c:pt idx="64">
                  <c:v>8.4949624547591007</c:v>
                </c:pt>
                <c:pt idx="65">
                  <c:v>10.041630487820765</c:v>
                </c:pt>
                <c:pt idx="66">
                  <c:v>7.1367839904559069</c:v>
                </c:pt>
                <c:pt idx="67">
                  <c:v>-1.1314737871554748</c:v>
                </c:pt>
                <c:pt idx="68">
                  <c:v>-8.7188980606341495</c:v>
                </c:pt>
                <c:pt idx="69">
                  <c:v>-2.3811708810701706</c:v>
                </c:pt>
                <c:pt idx="70">
                  <c:v>7.1392072391383365</c:v>
                </c:pt>
                <c:pt idx="71">
                  <c:v>-4.7326854114966892</c:v>
                </c:pt>
                <c:pt idx="72">
                  <c:v>-7.4805650688995655</c:v>
                </c:pt>
                <c:pt idx="73">
                  <c:v>3.7702704848256339</c:v>
                </c:pt>
                <c:pt idx="74">
                  <c:v>-1.077003360406632</c:v>
                </c:pt>
                <c:pt idx="75">
                  <c:v>4.7050417680672858</c:v>
                </c:pt>
                <c:pt idx="76">
                  <c:v>-7.4865500260749229</c:v>
                </c:pt>
                <c:pt idx="77">
                  <c:v>3.2470096328255131</c:v>
                </c:pt>
                <c:pt idx="78">
                  <c:v>5.4320106576217597</c:v>
                </c:pt>
                <c:pt idx="79">
                  <c:v>0.98352518804827938</c:v>
                </c:pt>
                <c:pt idx="80">
                  <c:v>14.894889290228388</c:v>
                </c:pt>
                <c:pt idx="81">
                  <c:v>12.655344674152591</c:v>
                </c:pt>
                <c:pt idx="82">
                  <c:v>-2.7385972041413389</c:v>
                </c:pt>
                <c:pt idx="83">
                  <c:v>9.2709494615269534</c:v>
                </c:pt>
                <c:pt idx="84">
                  <c:v>9.7517829656596611</c:v>
                </c:pt>
                <c:pt idx="85">
                  <c:v>9.5266315126170085</c:v>
                </c:pt>
                <c:pt idx="86">
                  <c:v>-0.55601942802752014</c:v>
                </c:pt>
                <c:pt idx="87">
                  <c:v>7.250571341318448</c:v>
                </c:pt>
                <c:pt idx="88">
                  <c:v>-10.478141820217136</c:v>
                </c:pt>
                <c:pt idx="89">
                  <c:v>-4.5470054099991248</c:v>
                </c:pt>
                <c:pt idx="90">
                  <c:v>1.678146043043526</c:v>
                </c:pt>
                <c:pt idx="91">
                  <c:v>-1.1026874610891824</c:v>
                </c:pt>
                <c:pt idx="92">
                  <c:v>-8.2673835302076313</c:v>
                </c:pt>
                <c:pt idx="93">
                  <c:v>3.3679935652046247</c:v>
                </c:pt>
                <c:pt idx="94">
                  <c:v>-11.089505922397247</c:v>
                </c:pt>
                <c:pt idx="95">
                  <c:v>-9.7271599374305175</c:v>
                </c:pt>
                <c:pt idx="96">
                  <c:v>-11.276324383705314</c:v>
                </c:pt>
                <c:pt idx="97">
                  <c:v>-4.9865500260749229</c:v>
                </c:pt>
                <c:pt idx="98">
                  <c:v>2.5625412556691636</c:v>
                </c:pt>
                <c:pt idx="99">
                  <c:v>-0.11882489610344038</c:v>
                </c:pt>
                <c:pt idx="100">
                  <c:v>-1.3810977165394647</c:v>
                </c:pt>
                <c:pt idx="101">
                  <c:v>2.146403820654907</c:v>
                </c:pt>
                <c:pt idx="102">
                  <c:v>2.0212523676122558</c:v>
                </c:pt>
                <c:pt idx="103">
                  <c:v>2.4887240635898422E-2</c:v>
                </c:pt>
                <c:pt idx="104">
                  <c:v>6.5781460430435246</c:v>
                </c:pt>
                <c:pt idx="105">
                  <c:v>1.1889043330530313</c:v>
                </c:pt>
                <c:pt idx="106">
                  <c:v>-3.5870826737148178</c:v>
                </c:pt>
                <c:pt idx="107">
                  <c:v>-5.1116283145868664</c:v>
                </c:pt>
                <c:pt idx="108">
                  <c:v>-4.4942792552313904</c:v>
                </c:pt>
                <c:pt idx="109">
                  <c:v>4.0643586921809849</c:v>
                </c:pt>
                <c:pt idx="110">
                  <c:v>1.9709494615269527</c:v>
                </c:pt>
                <c:pt idx="111">
                  <c:v>8.0853426245601021</c:v>
                </c:pt>
                <c:pt idx="112">
                  <c:v>3.0595853593468405</c:v>
                </c:pt>
                <c:pt idx="113">
                  <c:v>4.9260257004464023</c:v>
                </c:pt>
                <c:pt idx="114">
                  <c:v>8.1841310002188834</c:v>
                </c:pt>
                <c:pt idx="115">
                  <c:v>1.2002684352331414</c:v>
                </c:pt>
                <c:pt idx="116">
                  <c:v>1.23443390630419</c:v>
                </c:pt>
                <c:pt idx="117">
                  <c:v>-5.2715510508711692</c:v>
                </c:pt>
                <c:pt idx="118">
                  <c:v>4.5302663856406511</c:v>
                </c:pt>
                <c:pt idx="119">
                  <c:v>-2.557763700008632</c:v>
                </c:pt>
                <c:pt idx="120">
                  <c:v>3.9201139078017526</c:v>
                </c:pt>
                <c:pt idx="121">
                  <c:v>5.0356455306454038</c:v>
                </c:pt>
                <c:pt idx="122">
                  <c:v>-1.1931407954208915</c:v>
                </c:pt>
                <c:pt idx="123">
                  <c:v>1.6367839904559069</c:v>
                </c:pt>
                <c:pt idx="124">
                  <c:v>-2.2242772056389022</c:v>
                </c:pt>
                <c:pt idx="125">
                  <c:v>0.42663151261700705</c:v>
                </c:pt>
                <c:pt idx="126">
                  <c:v>8.2907217695648505</c:v>
                </c:pt>
                <c:pt idx="127">
                  <c:v>2.9056475802378934</c:v>
                </c:pt>
                <c:pt idx="128">
                  <c:v>-0.68829429805603581</c:v>
                </c:pt>
                <c:pt idx="129">
                  <c:v>-1.8673835302076309</c:v>
                </c:pt>
                <c:pt idx="130">
                  <c:v>0.19610091456960532</c:v>
                </c:pt>
                <c:pt idx="131">
                  <c:v>4.883525188048278</c:v>
                </c:pt>
                <c:pt idx="132">
                  <c:v>1.2811751038965618</c:v>
                </c:pt>
                <c:pt idx="133">
                  <c:v>10.775116982190493</c:v>
                </c:pt>
                <c:pt idx="134">
                  <c:v>7.1080708289203223</c:v>
                </c:pt>
                <c:pt idx="135">
                  <c:v>6.7045091204273923</c:v>
                </c:pt>
                <c:pt idx="136">
                  <c:v>4.7703436493563451</c:v>
                </c:pt>
                <c:pt idx="137">
                  <c:v>8.6985241632520278</c:v>
                </c:pt>
                <c:pt idx="138">
                  <c:v>5.0080708289203244</c:v>
                </c:pt>
                <c:pt idx="139">
                  <c:v>-4.6726895106816748</c:v>
                </c:pt>
                <c:pt idx="140">
                  <c:v>6.121858179782862</c:v>
                </c:pt>
                <c:pt idx="141">
                  <c:v>0.13382809413358387</c:v>
                </c:pt>
                <c:pt idx="142">
                  <c:v>6.2266315126170078</c:v>
                </c:pt>
                <c:pt idx="143">
                  <c:v>-6.4057165219422156</c:v>
                </c:pt>
                <c:pt idx="144">
                  <c:v>-10.471415255530907</c:v>
                </c:pt>
                <c:pt idx="145">
                  <c:v>-0.95003447085216308</c:v>
                </c:pt>
                <c:pt idx="146">
                  <c:v>-5.1295831861129457</c:v>
                </c:pt>
                <c:pt idx="147">
                  <c:v>5.6201139078017555</c:v>
                </c:pt>
                <c:pt idx="148">
                  <c:v>-7.7081397706246451</c:v>
                </c:pt>
                <c:pt idx="149">
                  <c:v>-1.6648871169944925</c:v>
                </c:pt>
                <c:pt idx="150">
                  <c:v>-5.0943524197621048</c:v>
                </c:pt>
                <c:pt idx="151">
                  <c:v>-10.543297372444773</c:v>
                </c:pt>
                <c:pt idx="152">
                  <c:v>-3.3015490012786781</c:v>
                </c:pt>
                <c:pt idx="153">
                  <c:v>1.218829118929829</c:v>
                </c:pt>
                <c:pt idx="154">
                  <c:v>-1.8870826737148185</c:v>
                </c:pt>
                <c:pt idx="155">
                  <c:v>-0.56018694869105801</c:v>
                </c:pt>
                <c:pt idx="156">
                  <c:v>7.3512503180197655</c:v>
                </c:pt>
                <c:pt idx="157">
                  <c:v>-9.7835209652218893</c:v>
                </c:pt>
                <c:pt idx="158">
                  <c:v>0.75951219481612853</c:v>
                </c:pt>
                <c:pt idx="159">
                  <c:v>3.6344339063041886</c:v>
                </c:pt>
                <c:pt idx="160">
                  <c:v>-4.9195038728047553</c:v>
                </c:pt>
                <c:pt idx="161">
                  <c:v>-7.5439763491460905</c:v>
                </c:pt>
                <c:pt idx="162">
                  <c:v>-7.0895059223972474</c:v>
                </c:pt>
                <c:pt idx="163">
                  <c:v>2.7475422804654084</c:v>
                </c:pt>
                <c:pt idx="164">
                  <c:v>1.1782192075742373</c:v>
                </c:pt>
                <c:pt idx="165">
                  <c:v>-6.6157958352504025</c:v>
                </c:pt>
                <c:pt idx="166">
                  <c:v>4.8577679228350199</c:v>
                </c:pt>
                <c:pt idx="167">
                  <c:v>-6.8708720741698528</c:v>
                </c:pt>
                <c:pt idx="168">
                  <c:v>8.5171580114794274</c:v>
                </c:pt>
                <c:pt idx="169">
                  <c:v>-1.5787476323877456</c:v>
                </c:pt>
                <c:pt idx="170">
                  <c:v>-11.494352419762105</c:v>
                </c:pt>
                <c:pt idx="171">
                  <c:v>-9.160865925392379</c:v>
                </c:pt>
                <c:pt idx="172">
                  <c:v>1.6344339063041886</c:v>
                </c:pt>
                <c:pt idx="173">
                  <c:v>-1.7907175467384633</c:v>
                </c:pt>
                <c:pt idx="174">
                  <c:v>-2.2205691680845447</c:v>
                </c:pt>
                <c:pt idx="175">
                  <c:v>-3.3704125910606688</c:v>
                </c:pt>
                <c:pt idx="176">
                  <c:v>-1.1757917360654222</c:v>
                </c:pt>
                <c:pt idx="177">
                  <c:v>-0.1558730989661008</c:v>
                </c:pt>
                <c:pt idx="178">
                  <c:v>1.885948436730704</c:v>
                </c:pt>
                <c:pt idx="179">
                  <c:v>-12.019357543743336</c:v>
                </c:pt>
                <c:pt idx="180">
                  <c:v>0.39079493409556321</c:v>
                </c:pt>
                <c:pt idx="181">
                  <c:v>-8.5932139599516013</c:v>
                </c:pt>
                <c:pt idx="182">
                  <c:v>-1.8578368645393404</c:v>
                </c:pt>
                <c:pt idx="183">
                  <c:v>-3.6182922484635451</c:v>
                </c:pt>
                <c:pt idx="184">
                  <c:v>-0.18533840173370919</c:v>
                </c:pt>
                <c:pt idx="185">
                  <c:v>-8.5607927608616645</c:v>
                </c:pt>
                <c:pt idx="186">
                  <c:v>-4.9696604498286341</c:v>
                </c:pt>
                <c:pt idx="187">
                  <c:v>-4.2792802800276384</c:v>
                </c:pt>
                <c:pt idx="188">
                  <c:v>-2.7367797676295176</c:v>
                </c:pt>
                <c:pt idx="189">
                  <c:v>4.179357667384739</c:v>
                </c:pt>
                <c:pt idx="190">
                  <c:v>-3.225488829980117</c:v>
                </c:pt>
                <c:pt idx="191">
                  <c:v>7.5195812601618606</c:v>
                </c:pt>
                <c:pt idx="192">
                  <c:v>-5.806854981752716</c:v>
                </c:pt>
                <c:pt idx="193">
                  <c:v>-2.4708720741698542</c:v>
                </c:pt>
                <c:pt idx="194">
                  <c:v>6.4697378371857397</c:v>
                </c:pt>
                <c:pt idx="195">
                  <c:v>6.153600402171481</c:v>
                </c:pt>
                <c:pt idx="196">
                  <c:v>6.8062533924085002</c:v>
                </c:pt>
                <c:pt idx="197">
                  <c:v>0.45178296565966036</c:v>
                </c:pt>
                <c:pt idx="198">
                  <c:v>-10.517080624122331</c:v>
                </c:pt>
                <c:pt idx="199">
                  <c:v>5.8709494615269548</c:v>
                </c:pt>
                <c:pt idx="200">
                  <c:v>-6.8404146406531616</c:v>
                </c:pt>
                <c:pt idx="201">
                  <c:v>7.9990568108919291</c:v>
                </c:pt>
                <c:pt idx="202">
                  <c:v>5.7692051895458434</c:v>
                </c:pt>
                <c:pt idx="203">
                  <c:v>-14.04579378565791</c:v>
                </c:pt>
                <c:pt idx="204">
                  <c:v>7.9351128830055053</c:v>
                </c:pt>
                <c:pt idx="205">
                  <c:v>-7.773295322852281</c:v>
                </c:pt>
                <c:pt idx="206">
                  <c:v>16.001480059574355</c:v>
                </c:pt>
                <c:pt idx="207">
                  <c:v>10.830872197811257</c:v>
                </c:pt>
                <c:pt idx="208">
                  <c:v>-6.3368529321602285</c:v>
                </c:pt>
                <c:pt idx="209">
                  <c:v>-5.0057165219422153</c:v>
                </c:pt>
                <c:pt idx="210">
                  <c:v>-5.3398819930132628</c:v>
                </c:pt>
                <c:pt idx="211">
                  <c:v>1.5153405749676097</c:v>
                </c:pt>
                <c:pt idx="212">
                  <c:v>2.2080708289203237</c:v>
                </c:pt>
                <c:pt idx="213">
                  <c:v>-3.2254156654494039</c:v>
                </c:pt>
                <c:pt idx="214">
                  <c:v>1.4212523676122544</c:v>
                </c:pt>
                <c:pt idx="215">
                  <c:v>21.334507070834899</c:v>
                </c:pt>
                <c:pt idx="216">
                  <c:v>-0.36980677889006053</c:v>
                </c:pt>
                <c:pt idx="217">
                  <c:v>-7.3877616504161381</c:v>
                </c:pt>
                <c:pt idx="218">
                  <c:v>1.787765873242531</c:v>
                </c:pt>
                <c:pt idx="219">
                  <c:v>0.11223834958386192</c:v>
                </c:pt>
                <c:pt idx="220">
                  <c:v>-2.2692009667194544</c:v>
                </c:pt>
                <c:pt idx="221">
                  <c:v>-2.0888269456959314</c:v>
                </c:pt>
                <c:pt idx="222">
                  <c:v>-4.655413615856915</c:v>
                </c:pt>
                <c:pt idx="223">
                  <c:v>-7.545866950188624</c:v>
                </c:pt>
                <c:pt idx="224">
                  <c:v>-8.4026874610891813</c:v>
                </c:pt>
                <c:pt idx="225">
                  <c:v>2.5079976643896096</c:v>
                </c:pt>
                <c:pt idx="226">
                  <c:v>-2.7104898547763625</c:v>
                </c:pt>
                <c:pt idx="227">
                  <c:v>2.6189022834605353</c:v>
                </c:pt>
                <c:pt idx="228">
                  <c:v>-3.4847325895631034</c:v>
                </c:pt>
                <c:pt idx="229">
                  <c:v>-0.20450489760100155</c:v>
                </c:pt>
                <c:pt idx="230">
                  <c:v>-3.1075339584540398</c:v>
                </c:pt>
                <c:pt idx="231">
                  <c:v>-3.6398088284825505</c:v>
                </c:pt>
                <c:pt idx="232">
                  <c:v>-3.1595811365204529</c:v>
                </c:pt>
                <c:pt idx="233">
                  <c:v>10.544586384143084</c:v>
                </c:pt>
                <c:pt idx="234">
                  <c:v>10.34398057197248</c:v>
                </c:pt>
                <c:pt idx="235">
                  <c:v>1.2206465554416503</c:v>
                </c:pt>
                <c:pt idx="236">
                  <c:v>3.4428421121619763</c:v>
                </c:pt>
                <c:pt idx="237">
                  <c:v>1.1082797887913003</c:v>
                </c:pt>
                <c:pt idx="238">
                  <c:v>-2.6188980606341499</c:v>
                </c:pt>
                <c:pt idx="239">
                  <c:v>8.8488270693373359</c:v>
                </c:pt>
                <c:pt idx="240">
                  <c:v>6.8331491174322636</c:v>
                </c:pt>
                <c:pt idx="241">
                  <c:v>7.8728400625694839</c:v>
                </c:pt>
                <c:pt idx="242">
                  <c:v>1.5680667297353388</c:v>
                </c:pt>
                <c:pt idx="243">
                  <c:v>4.9045822849581064</c:v>
                </c:pt>
                <c:pt idx="244">
                  <c:v>6.2440537365031936</c:v>
                </c:pt>
                <c:pt idx="245">
                  <c:v>0.13738980262651168</c:v>
                </c:pt>
                <c:pt idx="246">
                  <c:v>4.6464769851856218</c:v>
                </c:pt>
                <c:pt idx="247">
                  <c:v>-0.34707857452983859</c:v>
                </c:pt>
                <c:pt idx="248">
                  <c:v>10.581780916067171</c:v>
                </c:pt>
                <c:pt idx="249">
                  <c:v>8.7733727102093795</c:v>
                </c:pt>
                <c:pt idx="250">
                  <c:v>4.7739785223799878</c:v>
                </c:pt>
                <c:pt idx="251">
                  <c:v>7.7452653608444031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914944"/>
        <c:axId val="235915520"/>
      </c:scatterChart>
      <c:valAx>
        <c:axId val="23591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15520"/>
        <c:crosses val="autoZero"/>
        <c:crossBetween val="midCat"/>
      </c:valAx>
      <c:valAx>
        <c:axId val="2359155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1494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-0.25867322834645667"/>
                  <c:y val="-1.6180036318989538E-2"/>
                </c:manualLayout>
              </c:layout>
              <c:numFmt formatCode="General" sourceLinked="0"/>
            </c:trendlineLbl>
          </c:trendline>
          <c:xVal>
            <c:numRef>
              <c:f>Regression3!$B$10:$B$261</c:f>
              <c:numCache>
                <c:formatCode>General</c:formatCode>
                <c:ptCount val="252"/>
                <c:pt idx="0">
                  <c:v>93.1</c:v>
                </c:pt>
                <c:pt idx="1">
                  <c:v>93.6</c:v>
                </c:pt>
                <c:pt idx="2">
                  <c:v>95.8</c:v>
                </c:pt>
                <c:pt idx="3">
                  <c:v>101.8</c:v>
                </c:pt>
                <c:pt idx="4">
                  <c:v>97.3</c:v>
                </c:pt>
                <c:pt idx="5">
                  <c:v>104.5</c:v>
                </c:pt>
                <c:pt idx="6">
                  <c:v>105.1</c:v>
                </c:pt>
                <c:pt idx="7">
                  <c:v>99.6</c:v>
                </c:pt>
                <c:pt idx="8">
                  <c:v>100.9</c:v>
                </c:pt>
                <c:pt idx="9">
                  <c:v>99.6</c:v>
                </c:pt>
                <c:pt idx="10">
                  <c:v>101.5</c:v>
                </c:pt>
                <c:pt idx="11">
                  <c:v>103.6</c:v>
                </c:pt>
                <c:pt idx="12">
                  <c:v>102</c:v>
                </c:pt>
                <c:pt idx="13">
                  <c:v>104.1</c:v>
                </c:pt>
                <c:pt idx="14">
                  <c:v>101.3</c:v>
                </c:pt>
                <c:pt idx="15">
                  <c:v>99.1</c:v>
                </c:pt>
                <c:pt idx="16">
                  <c:v>101.9</c:v>
                </c:pt>
                <c:pt idx="17">
                  <c:v>107.6</c:v>
                </c:pt>
                <c:pt idx="18">
                  <c:v>106.8</c:v>
                </c:pt>
                <c:pt idx="19">
                  <c:v>106.2</c:v>
                </c:pt>
                <c:pt idx="20">
                  <c:v>103.3</c:v>
                </c:pt>
                <c:pt idx="21">
                  <c:v>111.4</c:v>
                </c:pt>
                <c:pt idx="22">
                  <c:v>86</c:v>
                </c:pt>
                <c:pt idx="23">
                  <c:v>86.7</c:v>
                </c:pt>
                <c:pt idx="24">
                  <c:v>90.2</c:v>
                </c:pt>
                <c:pt idx="25">
                  <c:v>89.6</c:v>
                </c:pt>
                <c:pt idx="26">
                  <c:v>88.6</c:v>
                </c:pt>
                <c:pt idx="27">
                  <c:v>97.4</c:v>
                </c:pt>
                <c:pt idx="28">
                  <c:v>93.5</c:v>
                </c:pt>
                <c:pt idx="29">
                  <c:v>97.4</c:v>
                </c:pt>
                <c:pt idx="30">
                  <c:v>100.5</c:v>
                </c:pt>
                <c:pt idx="31">
                  <c:v>93.5</c:v>
                </c:pt>
                <c:pt idx="32">
                  <c:v>93</c:v>
                </c:pt>
                <c:pt idx="33">
                  <c:v>111.7</c:v>
                </c:pt>
                <c:pt idx="34">
                  <c:v>117</c:v>
                </c:pt>
                <c:pt idx="35">
                  <c:v>118.5</c:v>
                </c:pt>
                <c:pt idx="36">
                  <c:v>106.5</c:v>
                </c:pt>
                <c:pt idx="37">
                  <c:v>105.6</c:v>
                </c:pt>
                <c:pt idx="38">
                  <c:v>136.19999999999999</c:v>
                </c:pt>
                <c:pt idx="39">
                  <c:v>114.8</c:v>
                </c:pt>
                <c:pt idx="40">
                  <c:v>128.30000000000001</c:v>
                </c:pt>
                <c:pt idx="41">
                  <c:v>106</c:v>
                </c:pt>
                <c:pt idx="42">
                  <c:v>113.3</c:v>
                </c:pt>
                <c:pt idx="43">
                  <c:v>106.6</c:v>
                </c:pt>
                <c:pt idx="44">
                  <c:v>85.1</c:v>
                </c:pt>
                <c:pt idx="45">
                  <c:v>96.6</c:v>
                </c:pt>
                <c:pt idx="46">
                  <c:v>88.2</c:v>
                </c:pt>
                <c:pt idx="47">
                  <c:v>89.8</c:v>
                </c:pt>
                <c:pt idx="48">
                  <c:v>92.3</c:v>
                </c:pt>
                <c:pt idx="49">
                  <c:v>83.4</c:v>
                </c:pt>
                <c:pt idx="50">
                  <c:v>90.2</c:v>
                </c:pt>
                <c:pt idx="51">
                  <c:v>89.2</c:v>
                </c:pt>
                <c:pt idx="52">
                  <c:v>89.7</c:v>
                </c:pt>
                <c:pt idx="53">
                  <c:v>93.3</c:v>
                </c:pt>
                <c:pt idx="54">
                  <c:v>87.6</c:v>
                </c:pt>
                <c:pt idx="55">
                  <c:v>107.6</c:v>
                </c:pt>
                <c:pt idx="56">
                  <c:v>100</c:v>
                </c:pt>
                <c:pt idx="57">
                  <c:v>111.5</c:v>
                </c:pt>
                <c:pt idx="58">
                  <c:v>115.4</c:v>
                </c:pt>
                <c:pt idx="59">
                  <c:v>104.8</c:v>
                </c:pt>
                <c:pt idx="60">
                  <c:v>112.3</c:v>
                </c:pt>
                <c:pt idx="61">
                  <c:v>102.9</c:v>
                </c:pt>
                <c:pt idx="62">
                  <c:v>107.6</c:v>
                </c:pt>
                <c:pt idx="63">
                  <c:v>105.3</c:v>
                </c:pt>
                <c:pt idx="64">
                  <c:v>105.3</c:v>
                </c:pt>
                <c:pt idx="65">
                  <c:v>103</c:v>
                </c:pt>
                <c:pt idx="66">
                  <c:v>90</c:v>
                </c:pt>
                <c:pt idx="67">
                  <c:v>95.4</c:v>
                </c:pt>
                <c:pt idx="68">
                  <c:v>89.3</c:v>
                </c:pt>
                <c:pt idx="69">
                  <c:v>94.4</c:v>
                </c:pt>
                <c:pt idx="70">
                  <c:v>97.6</c:v>
                </c:pt>
                <c:pt idx="71">
                  <c:v>88.5</c:v>
                </c:pt>
                <c:pt idx="72">
                  <c:v>93.6</c:v>
                </c:pt>
                <c:pt idx="73">
                  <c:v>87.7</c:v>
                </c:pt>
                <c:pt idx="74">
                  <c:v>93.4</c:v>
                </c:pt>
                <c:pt idx="75">
                  <c:v>91.6</c:v>
                </c:pt>
                <c:pt idx="76">
                  <c:v>91.6</c:v>
                </c:pt>
                <c:pt idx="77">
                  <c:v>102</c:v>
                </c:pt>
                <c:pt idx="78">
                  <c:v>96.4</c:v>
                </c:pt>
                <c:pt idx="79">
                  <c:v>102.7</c:v>
                </c:pt>
                <c:pt idx="80">
                  <c:v>97.7</c:v>
                </c:pt>
                <c:pt idx="81">
                  <c:v>97.1</c:v>
                </c:pt>
                <c:pt idx="82">
                  <c:v>103.1</c:v>
                </c:pt>
                <c:pt idx="83">
                  <c:v>101.8</c:v>
                </c:pt>
                <c:pt idx="84">
                  <c:v>101.4</c:v>
                </c:pt>
                <c:pt idx="85">
                  <c:v>98.9</c:v>
                </c:pt>
                <c:pt idx="86">
                  <c:v>97.5</c:v>
                </c:pt>
                <c:pt idx="87">
                  <c:v>104.3</c:v>
                </c:pt>
                <c:pt idx="88">
                  <c:v>97.3</c:v>
                </c:pt>
                <c:pt idx="89">
                  <c:v>96.7</c:v>
                </c:pt>
                <c:pt idx="90">
                  <c:v>99.7</c:v>
                </c:pt>
                <c:pt idx="91">
                  <c:v>101.9</c:v>
                </c:pt>
                <c:pt idx="92">
                  <c:v>97.2</c:v>
                </c:pt>
                <c:pt idx="93">
                  <c:v>106.6</c:v>
                </c:pt>
                <c:pt idx="94">
                  <c:v>99.6</c:v>
                </c:pt>
                <c:pt idx="95">
                  <c:v>113.2</c:v>
                </c:pt>
                <c:pt idx="96">
                  <c:v>99.1</c:v>
                </c:pt>
                <c:pt idx="97">
                  <c:v>99.4</c:v>
                </c:pt>
                <c:pt idx="98">
                  <c:v>95.1</c:v>
                </c:pt>
                <c:pt idx="99">
                  <c:v>107.5</c:v>
                </c:pt>
                <c:pt idx="100">
                  <c:v>106.5</c:v>
                </c:pt>
                <c:pt idx="101">
                  <c:v>99.1</c:v>
                </c:pt>
                <c:pt idx="102">
                  <c:v>96.7</c:v>
                </c:pt>
                <c:pt idx="103">
                  <c:v>103.5</c:v>
                </c:pt>
                <c:pt idx="104">
                  <c:v>104</c:v>
                </c:pt>
                <c:pt idx="105">
                  <c:v>93.1</c:v>
                </c:pt>
                <c:pt idx="106">
                  <c:v>105.2</c:v>
                </c:pt>
                <c:pt idx="107">
                  <c:v>110</c:v>
                </c:pt>
                <c:pt idx="108">
                  <c:v>110.1</c:v>
                </c:pt>
                <c:pt idx="109">
                  <c:v>97.8</c:v>
                </c:pt>
                <c:pt idx="110">
                  <c:v>96.3</c:v>
                </c:pt>
                <c:pt idx="111">
                  <c:v>108</c:v>
                </c:pt>
                <c:pt idx="112">
                  <c:v>99.7</c:v>
                </c:pt>
                <c:pt idx="113">
                  <c:v>93.5</c:v>
                </c:pt>
                <c:pt idx="114">
                  <c:v>100.7</c:v>
                </c:pt>
                <c:pt idx="115">
                  <c:v>97</c:v>
                </c:pt>
                <c:pt idx="116">
                  <c:v>96</c:v>
                </c:pt>
                <c:pt idx="117">
                  <c:v>99.2</c:v>
                </c:pt>
                <c:pt idx="118">
                  <c:v>95.4</c:v>
                </c:pt>
                <c:pt idx="119">
                  <c:v>101.8</c:v>
                </c:pt>
                <c:pt idx="120">
                  <c:v>104.3</c:v>
                </c:pt>
                <c:pt idx="121">
                  <c:v>99.2</c:v>
                </c:pt>
                <c:pt idx="122">
                  <c:v>99.3</c:v>
                </c:pt>
                <c:pt idx="123">
                  <c:v>94</c:v>
                </c:pt>
                <c:pt idx="124">
                  <c:v>98.9</c:v>
                </c:pt>
                <c:pt idx="125">
                  <c:v>101</c:v>
                </c:pt>
                <c:pt idx="126">
                  <c:v>98.7</c:v>
                </c:pt>
                <c:pt idx="127">
                  <c:v>95.9</c:v>
                </c:pt>
                <c:pt idx="128">
                  <c:v>103.9</c:v>
                </c:pt>
                <c:pt idx="129">
                  <c:v>96.2</c:v>
                </c:pt>
                <c:pt idx="130">
                  <c:v>97.8</c:v>
                </c:pt>
                <c:pt idx="131">
                  <c:v>94.6</c:v>
                </c:pt>
                <c:pt idx="132">
                  <c:v>103.6</c:v>
                </c:pt>
                <c:pt idx="133">
                  <c:v>100.4</c:v>
                </c:pt>
                <c:pt idx="134">
                  <c:v>98.4</c:v>
                </c:pt>
                <c:pt idx="135">
                  <c:v>104.6</c:v>
                </c:pt>
                <c:pt idx="136">
                  <c:v>92.9</c:v>
                </c:pt>
                <c:pt idx="137">
                  <c:v>97.8</c:v>
                </c:pt>
                <c:pt idx="138">
                  <c:v>98.3</c:v>
                </c:pt>
                <c:pt idx="139">
                  <c:v>104.7</c:v>
                </c:pt>
                <c:pt idx="140">
                  <c:v>98.6</c:v>
                </c:pt>
                <c:pt idx="141">
                  <c:v>99.5</c:v>
                </c:pt>
                <c:pt idx="142">
                  <c:v>102.7</c:v>
                </c:pt>
                <c:pt idx="143">
                  <c:v>92.1</c:v>
                </c:pt>
                <c:pt idx="144">
                  <c:v>96.6</c:v>
                </c:pt>
                <c:pt idx="145">
                  <c:v>92.7</c:v>
                </c:pt>
                <c:pt idx="146">
                  <c:v>102</c:v>
                </c:pt>
                <c:pt idx="147">
                  <c:v>110.9</c:v>
                </c:pt>
                <c:pt idx="148">
                  <c:v>92.3</c:v>
                </c:pt>
                <c:pt idx="149">
                  <c:v>114.1</c:v>
                </c:pt>
                <c:pt idx="150">
                  <c:v>92.9</c:v>
                </c:pt>
                <c:pt idx="151">
                  <c:v>108.3</c:v>
                </c:pt>
                <c:pt idx="152">
                  <c:v>88.5</c:v>
                </c:pt>
                <c:pt idx="153">
                  <c:v>94</c:v>
                </c:pt>
                <c:pt idx="154">
                  <c:v>101.1</c:v>
                </c:pt>
                <c:pt idx="155">
                  <c:v>92.1</c:v>
                </c:pt>
                <c:pt idx="156">
                  <c:v>105.6</c:v>
                </c:pt>
                <c:pt idx="157">
                  <c:v>98.5</c:v>
                </c:pt>
                <c:pt idx="158">
                  <c:v>88.7</c:v>
                </c:pt>
                <c:pt idx="159">
                  <c:v>101.1</c:v>
                </c:pt>
                <c:pt idx="160">
                  <c:v>94</c:v>
                </c:pt>
                <c:pt idx="161">
                  <c:v>103.8</c:v>
                </c:pt>
                <c:pt idx="162">
                  <c:v>98.9</c:v>
                </c:pt>
                <c:pt idx="163">
                  <c:v>89.2</c:v>
                </c:pt>
                <c:pt idx="164">
                  <c:v>111.4</c:v>
                </c:pt>
                <c:pt idx="165">
                  <c:v>107.5</c:v>
                </c:pt>
                <c:pt idx="166">
                  <c:v>99.1</c:v>
                </c:pt>
                <c:pt idx="167">
                  <c:v>108.2</c:v>
                </c:pt>
                <c:pt idx="168">
                  <c:v>114.9</c:v>
                </c:pt>
                <c:pt idx="169">
                  <c:v>99.1</c:v>
                </c:pt>
                <c:pt idx="170">
                  <c:v>92.2</c:v>
                </c:pt>
                <c:pt idx="171">
                  <c:v>90.8</c:v>
                </c:pt>
                <c:pt idx="172">
                  <c:v>100.5</c:v>
                </c:pt>
                <c:pt idx="173">
                  <c:v>98.2</c:v>
                </c:pt>
                <c:pt idx="174">
                  <c:v>115.3</c:v>
                </c:pt>
                <c:pt idx="175">
                  <c:v>96.8</c:v>
                </c:pt>
                <c:pt idx="176">
                  <c:v>92.6</c:v>
                </c:pt>
                <c:pt idx="177">
                  <c:v>119.2</c:v>
                </c:pt>
                <c:pt idx="178">
                  <c:v>102.7</c:v>
                </c:pt>
                <c:pt idx="179">
                  <c:v>109.5</c:v>
                </c:pt>
                <c:pt idx="180">
                  <c:v>108.5</c:v>
                </c:pt>
                <c:pt idx="181">
                  <c:v>79.3</c:v>
                </c:pt>
                <c:pt idx="182">
                  <c:v>95.5</c:v>
                </c:pt>
                <c:pt idx="183">
                  <c:v>92.3</c:v>
                </c:pt>
                <c:pt idx="184">
                  <c:v>98.9</c:v>
                </c:pt>
                <c:pt idx="185">
                  <c:v>89.5</c:v>
                </c:pt>
                <c:pt idx="186">
                  <c:v>117.5</c:v>
                </c:pt>
                <c:pt idx="187">
                  <c:v>107.4</c:v>
                </c:pt>
                <c:pt idx="188">
                  <c:v>109.2</c:v>
                </c:pt>
                <c:pt idx="189">
                  <c:v>103.4</c:v>
                </c:pt>
                <c:pt idx="190">
                  <c:v>91.4</c:v>
                </c:pt>
                <c:pt idx="191">
                  <c:v>115.2</c:v>
                </c:pt>
                <c:pt idx="192">
                  <c:v>104.9</c:v>
                </c:pt>
                <c:pt idx="193">
                  <c:v>106.7</c:v>
                </c:pt>
                <c:pt idx="194">
                  <c:v>92.2</c:v>
                </c:pt>
                <c:pt idx="195">
                  <c:v>101.6</c:v>
                </c:pt>
                <c:pt idx="196">
                  <c:v>97.8</c:v>
                </c:pt>
                <c:pt idx="197">
                  <c:v>92</c:v>
                </c:pt>
                <c:pt idx="198">
                  <c:v>94</c:v>
                </c:pt>
                <c:pt idx="199">
                  <c:v>103.7</c:v>
                </c:pt>
                <c:pt idx="200">
                  <c:v>102.7</c:v>
                </c:pt>
                <c:pt idx="201">
                  <c:v>91.1</c:v>
                </c:pt>
                <c:pt idx="202">
                  <c:v>107.2</c:v>
                </c:pt>
                <c:pt idx="203">
                  <c:v>100.8</c:v>
                </c:pt>
                <c:pt idx="204">
                  <c:v>121.6</c:v>
                </c:pt>
                <c:pt idx="205">
                  <c:v>105.6</c:v>
                </c:pt>
                <c:pt idx="206">
                  <c:v>100.6</c:v>
                </c:pt>
                <c:pt idx="207">
                  <c:v>102.7</c:v>
                </c:pt>
                <c:pt idx="208">
                  <c:v>99.8</c:v>
                </c:pt>
                <c:pt idx="209">
                  <c:v>92.9</c:v>
                </c:pt>
                <c:pt idx="210">
                  <c:v>91.2</c:v>
                </c:pt>
                <c:pt idx="211">
                  <c:v>115.6</c:v>
                </c:pt>
                <c:pt idx="212">
                  <c:v>98.3</c:v>
                </c:pt>
                <c:pt idx="213">
                  <c:v>103.7</c:v>
                </c:pt>
                <c:pt idx="214">
                  <c:v>98.7</c:v>
                </c:pt>
                <c:pt idx="215">
                  <c:v>119.8</c:v>
                </c:pt>
                <c:pt idx="216">
                  <c:v>92.8</c:v>
                </c:pt>
                <c:pt idx="217">
                  <c:v>93.3</c:v>
                </c:pt>
                <c:pt idx="218">
                  <c:v>106.8</c:v>
                </c:pt>
                <c:pt idx="219">
                  <c:v>93.9</c:v>
                </c:pt>
                <c:pt idx="220">
                  <c:v>99</c:v>
                </c:pt>
                <c:pt idx="221">
                  <c:v>119.9</c:v>
                </c:pt>
                <c:pt idx="222">
                  <c:v>94.2</c:v>
                </c:pt>
                <c:pt idx="223">
                  <c:v>92.7</c:v>
                </c:pt>
                <c:pt idx="224">
                  <c:v>106.9</c:v>
                </c:pt>
                <c:pt idx="225">
                  <c:v>88.8</c:v>
                </c:pt>
                <c:pt idx="226">
                  <c:v>101.7</c:v>
                </c:pt>
                <c:pt idx="227">
                  <c:v>105.3</c:v>
                </c:pt>
                <c:pt idx="228">
                  <c:v>104</c:v>
                </c:pt>
                <c:pt idx="229">
                  <c:v>98.6</c:v>
                </c:pt>
                <c:pt idx="230">
                  <c:v>99.6</c:v>
                </c:pt>
                <c:pt idx="231">
                  <c:v>103.4</c:v>
                </c:pt>
                <c:pt idx="232">
                  <c:v>100.2</c:v>
                </c:pt>
                <c:pt idx="233">
                  <c:v>94.9</c:v>
                </c:pt>
                <c:pt idx="234">
                  <c:v>97.2</c:v>
                </c:pt>
                <c:pt idx="235">
                  <c:v>104.7</c:v>
                </c:pt>
                <c:pt idx="236">
                  <c:v>104</c:v>
                </c:pt>
                <c:pt idx="237">
                  <c:v>117.6</c:v>
                </c:pt>
                <c:pt idx="238">
                  <c:v>95.8</c:v>
                </c:pt>
                <c:pt idx="239">
                  <c:v>106.4</c:v>
                </c:pt>
                <c:pt idx="240">
                  <c:v>93</c:v>
                </c:pt>
                <c:pt idx="241">
                  <c:v>119.6</c:v>
                </c:pt>
                <c:pt idx="242">
                  <c:v>119.7</c:v>
                </c:pt>
                <c:pt idx="243">
                  <c:v>115.8</c:v>
                </c:pt>
                <c:pt idx="244">
                  <c:v>118.3</c:v>
                </c:pt>
                <c:pt idx="245">
                  <c:v>97.4</c:v>
                </c:pt>
                <c:pt idx="246">
                  <c:v>113.7</c:v>
                </c:pt>
                <c:pt idx="247">
                  <c:v>89.2</c:v>
                </c:pt>
                <c:pt idx="248">
                  <c:v>108.5</c:v>
                </c:pt>
                <c:pt idx="249">
                  <c:v>111.1</c:v>
                </c:pt>
                <c:pt idx="250">
                  <c:v>108.3</c:v>
                </c:pt>
                <c:pt idx="251">
                  <c:v>112.4</c:v>
                </c:pt>
              </c:numCache>
            </c:numRef>
          </c:xVal>
          <c:yVal>
            <c:numRef>
              <c:f>Regression3!$C$10:$C$261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917248"/>
        <c:axId val="235917824"/>
      </c:scatterChart>
      <c:valAx>
        <c:axId val="235917248"/>
        <c:scaling>
          <c:orientation val="minMax"/>
          <c:min val="70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0"/>
                  <a:t>Chest </a:t>
                </a:r>
                <a:r>
                  <a:rPr lang="en-US" sz="1400" b="0" i="0" baseline="0">
                    <a:effectLst/>
                  </a:rPr>
                  <a:t>Circumfrence (cm)</a:t>
                </a:r>
                <a:endParaRPr lang="en-US" sz="1100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17824"/>
        <c:crosses val="autoZero"/>
        <c:crossBetween val="midCat"/>
      </c:valAx>
      <c:valAx>
        <c:axId val="2359178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1724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Regression3!$D$10:$D$261</c:f>
              <c:numCache>
                <c:formatCode>General</c:formatCode>
                <c:ptCount val="252"/>
                <c:pt idx="0">
                  <c:v>13.758592717049567</c:v>
                </c:pt>
                <c:pt idx="1">
                  <c:v>14.108126401946436</c:v>
                </c:pt>
                <c:pt idx="2">
                  <c:v>15.646074615492637</c:v>
                </c:pt>
                <c:pt idx="3">
                  <c:v>19.840478834255038</c:v>
                </c:pt>
                <c:pt idx="4">
                  <c:v>16.694675670183244</c:v>
                </c:pt>
                <c:pt idx="5">
                  <c:v>21.727960732698108</c:v>
                </c:pt>
                <c:pt idx="6">
                  <c:v>22.147401154574354</c:v>
                </c:pt>
                <c:pt idx="7">
                  <c:v>18.302530620708822</c:v>
                </c:pt>
                <c:pt idx="8">
                  <c:v>19.211318201440676</c:v>
                </c:pt>
                <c:pt idx="9">
                  <c:v>18.302530620708822</c:v>
                </c:pt>
                <c:pt idx="10">
                  <c:v>19.630758623316922</c:v>
                </c:pt>
                <c:pt idx="11">
                  <c:v>21.098800099883746</c:v>
                </c:pt>
                <c:pt idx="12">
                  <c:v>19.980292308213777</c:v>
                </c:pt>
                <c:pt idx="13">
                  <c:v>21.448333784780615</c:v>
                </c:pt>
                <c:pt idx="14">
                  <c:v>19.490945149358168</c:v>
                </c:pt>
                <c:pt idx="15">
                  <c:v>17.952996935811953</c:v>
                </c:pt>
                <c:pt idx="16">
                  <c:v>19.910385571234414</c:v>
                </c:pt>
                <c:pt idx="17">
                  <c:v>23.895069579058671</c:v>
                </c:pt>
                <c:pt idx="18">
                  <c:v>23.3358156832237</c:v>
                </c:pt>
                <c:pt idx="19">
                  <c:v>22.916375261347454</c:v>
                </c:pt>
                <c:pt idx="20">
                  <c:v>20.889079888945631</c:v>
                </c:pt>
                <c:pt idx="21">
                  <c:v>26.55152558427487</c:v>
                </c:pt>
                <c:pt idx="22">
                  <c:v>8.7952143915140724</c:v>
                </c:pt>
                <c:pt idx="23">
                  <c:v>9.2845615503696877</c:v>
                </c:pt>
                <c:pt idx="24">
                  <c:v>11.73129734464775</c:v>
                </c:pt>
                <c:pt idx="25">
                  <c:v>11.311856922771504</c:v>
                </c:pt>
                <c:pt idx="26">
                  <c:v>10.612789552977773</c:v>
                </c:pt>
                <c:pt idx="27">
                  <c:v>16.764582407162621</c:v>
                </c:pt>
                <c:pt idx="28">
                  <c:v>14.038219664967059</c:v>
                </c:pt>
                <c:pt idx="29">
                  <c:v>16.764582407162621</c:v>
                </c:pt>
                <c:pt idx="30">
                  <c:v>18.931691253523184</c:v>
                </c:pt>
                <c:pt idx="31">
                  <c:v>14.038219664967059</c:v>
                </c:pt>
                <c:pt idx="32">
                  <c:v>13.68868598007019</c:v>
                </c:pt>
                <c:pt idx="33">
                  <c:v>26.761245795212986</c:v>
                </c:pt>
                <c:pt idx="34">
                  <c:v>30.466302855119764</c:v>
                </c:pt>
                <c:pt idx="35">
                  <c:v>31.514903909810357</c:v>
                </c:pt>
                <c:pt idx="36">
                  <c:v>23.12609547228557</c:v>
                </c:pt>
                <c:pt idx="37">
                  <c:v>22.496934839471209</c:v>
                </c:pt>
                <c:pt idx="38">
                  <c:v>43.888396355159401</c:v>
                </c:pt>
                <c:pt idx="39">
                  <c:v>28.928354641573549</c:v>
                </c:pt>
                <c:pt idx="40">
                  <c:v>38.365764133788943</c:v>
                </c:pt>
                <c:pt idx="41">
                  <c:v>22.776561787388715</c:v>
                </c:pt>
                <c:pt idx="42">
                  <c:v>27.879753586882956</c:v>
                </c:pt>
                <c:pt idx="43">
                  <c:v>23.196002209264947</c:v>
                </c:pt>
                <c:pt idx="44">
                  <c:v>8.1660537586997108</c:v>
                </c:pt>
                <c:pt idx="45">
                  <c:v>16.205328511327622</c:v>
                </c:pt>
                <c:pt idx="46">
                  <c:v>10.333162605060281</c:v>
                </c:pt>
                <c:pt idx="47">
                  <c:v>11.45167039673025</c:v>
                </c:pt>
                <c:pt idx="48">
                  <c:v>13.199338821214582</c:v>
                </c:pt>
                <c:pt idx="49">
                  <c:v>6.9776392300503716</c:v>
                </c:pt>
                <c:pt idx="50">
                  <c:v>11.73129734464775</c:v>
                </c:pt>
                <c:pt idx="51">
                  <c:v>11.032229974854012</c:v>
                </c:pt>
                <c:pt idx="52">
                  <c:v>11.381763659750881</c:v>
                </c:pt>
                <c:pt idx="53">
                  <c:v>13.898406191008306</c:v>
                </c:pt>
                <c:pt idx="54">
                  <c:v>9.913722183184035</c:v>
                </c:pt>
                <c:pt idx="55">
                  <c:v>23.895069579058671</c:v>
                </c:pt>
                <c:pt idx="56">
                  <c:v>18.582157568626315</c:v>
                </c:pt>
                <c:pt idx="57">
                  <c:v>26.621432321254233</c:v>
                </c:pt>
                <c:pt idx="58">
                  <c:v>29.347795063449794</c:v>
                </c:pt>
                <c:pt idx="59">
                  <c:v>21.937680943636224</c:v>
                </c:pt>
                <c:pt idx="60">
                  <c:v>27.180686217089217</c:v>
                </c:pt>
                <c:pt idx="61">
                  <c:v>20.609452941028138</c:v>
                </c:pt>
                <c:pt idx="62">
                  <c:v>23.895069579058671</c:v>
                </c:pt>
                <c:pt idx="63">
                  <c:v>22.287214628533093</c:v>
                </c:pt>
                <c:pt idx="64">
                  <c:v>22.287214628533093</c:v>
                </c:pt>
                <c:pt idx="65">
                  <c:v>20.679359678007515</c:v>
                </c:pt>
                <c:pt idx="66">
                  <c:v>11.591483870688997</c:v>
                </c:pt>
                <c:pt idx="67">
                  <c:v>15.366447667575159</c:v>
                </c:pt>
                <c:pt idx="68">
                  <c:v>11.102136711833381</c:v>
                </c:pt>
                <c:pt idx="69">
                  <c:v>14.66738029778142</c:v>
                </c:pt>
                <c:pt idx="70">
                  <c:v>16.90439588112136</c:v>
                </c:pt>
                <c:pt idx="71">
                  <c:v>10.542882815998404</c:v>
                </c:pt>
                <c:pt idx="72">
                  <c:v>14.108126401946436</c:v>
                </c:pt>
                <c:pt idx="73">
                  <c:v>9.9836289201634187</c:v>
                </c:pt>
                <c:pt idx="74">
                  <c:v>13.968312927987697</c:v>
                </c:pt>
                <c:pt idx="75">
                  <c:v>12.709991662358959</c:v>
                </c:pt>
                <c:pt idx="76">
                  <c:v>12.709991662358959</c:v>
                </c:pt>
                <c:pt idx="77">
                  <c:v>19.980292308213777</c:v>
                </c:pt>
                <c:pt idx="78">
                  <c:v>16.065515037368883</c:v>
                </c:pt>
                <c:pt idx="79">
                  <c:v>20.469639467069399</c:v>
                </c:pt>
                <c:pt idx="80">
                  <c:v>16.974302618100737</c:v>
                </c:pt>
                <c:pt idx="81">
                  <c:v>16.554862196224491</c:v>
                </c:pt>
                <c:pt idx="82">
                  <c:v>20.749266414986877</c:v>
                </c:pt>
                <c:pt idx="83">
                  <c:v>19.840478834255038</c:v>
                </c:pt>
                <c:pt idx="84">
                  <c:v>19.560851886337545</c:v>
                </c:pt>
                <c:pt idx="85">
                  <c:v>17.813183461853214</c:v>
                </c:pt>
                <c:pt idx="86">
                  <c:v>16.834489144141983</c:v>
                </c:pt>
                <c:pt idx="87">
                  <c:v>21.588147258739369</c:v>
                </c:pt>
                <c:pt idx="88">
                  <c:v>16.694675670183244</c:v>
                </c:pt>
                <c:pt idx="89">
                  <c:v>16.275235248306998</c:v>
                </c:pt>
                <c:pt idx="90">
                  <c:v>18.372437357688199</c:v>
                </c:pt>
                <c:pt idx="91">
                  <c:v>19.910385571234414</c:v>
                </c:pt>
                <c:pt idx="92">
                  <c:v>16.624768933203868</c:v>
                </c:pt>
                <c:pt idx="93">
                  <c:v>23.196002209264947</c:v>
                </c:pt>
                <c:pt idx="94">
                  <c:v>18.302530620708822</c:v>
                </c:pt>
                <c:pt idx="95">
                  <c:v>27.809846849903579</c:v>
                </c:pt>
                <c:pt idx="96">
                  <c:v>17.952996935811953</c:v>
                </c:pt>
                <c:pt idx="97">
                  <c:v>18.162717146750083</c:v>
                </c:pt>
                <c:pt idx="98">
                  <c:v>15.156727456637029</c:v>
                </c:pt>
                <c:pt idx="99">
                  <c:v>23.825162842079308</c:v>
                </c:pt>
                <c:pt idx="100">
                  <c:v>23.12609547228557</c:v>
                </c:pt>
                <c:pt idx="101">
                  <c:v>17.952996935811953</c:v>
                </c:pt>
                <c:pt idx="102">
                  <c:v>16.275235248306998</c:v>
                </c:pt>
                <c:pt idx="103">
                  <c:v>21.028893362904384</c:v>
                </c:pt>
                <c:pt idx="104">
                  <c:v>21.378427047801239</c:v>
                </c:pt>
                <c:pt idx="105">
                  <c:v>13.758592717049567</c:v>
                </c:pt>
                <c:pt idx="106">
                  <c:v>22.21730789155373</c:v>
                </c:pt>
                <c:pt idx="107">
                  <c:v>25.572831266563639</c:v>
                </c:pt>
                <c:pt idx="108">
                  <c:v>25.642738003543002</c:v>
                </c:pt>
                <c:pt idx="109">
                  <c:v>17.044209355080099</c:v>
                </c:pt>
                <c:pt idx="110">
                  <c:v>15.995608300389506</c:v>
                </c:pt>
                <c:pt idx="111">
                  <c:v>24.174696526976177</c:v>
                </c:pt>
                <c:pt idx="112">
                  <c:v>18.372437357688199</c:v>
                </c:pt>
                <c:pt idx="113">
                  <c:v>14.038219664967059</c:v>
                </c:pt>
                <c:pt idx="114">
                  <c:v>19.071504727481937</c:v>
                </c:pt>
                <c:pt idx="115">
                  <c:v>16.484955459245128</c:v>
                </c:pt>
                <c:pt idx="116">
                  <c:v>15.78588808945139</c:v>
                </c:pt>
                <c:pt idx="117">
                  <c:v>18.02290367279133</c:v>
                </c:pt>
                <c:pt idx="118">
                  <c:v>15.366447667575159</c:v>
                </c:pt>
                <c:pt idx="119">
                  <c:v>19.840478834255038</c:v>
                </c:pt>
                <c:pt idx="120">
                  <c:v>21.588147258739369</c:v>
                </c:pt>
                <c:pt idx="121">
                  <c:v>18.02290367279133</c:v>
                </c:pt>
                <c:pt idx="122">
                  <c:v>18.092810409770706</c:v>
                </c:pt>
                <c:pt idx="123">
                  <c:v>14.387753349863928</c:v>
                </c:pt>
                <c:pt idx="124">
                  <c:v>17.813183461853214</c:v>
                </c:pt>
                <c:pt idx="125">
                  <c:v>19.281224938420053</c:v>
                </c:pt>
                <c:pt idx="126">
                  <c:v>17.673369987894475</c:v>
                </c:pt>
                <c:pt idx="127">
                  <c:v>15.715981352472028</c:v>
                </c:pt>
                <c:pt idx="128">
                  <c:v>21.308520310821876</c:v>
                </c:pt>
                <c:pt idx="129">
                  <c:v>15.925701563410144</c:v>
                </c:pt>
                <c:pt idx="130">
                  <c:v>17.044209355080099</c:v>
                </c:pt>
                <c:pt idx="131">
                  <c:v>14.80719377174016</c:v>
                </c:pt>
                <c:pt idx="132">
                  <c:v>21.098800099883746</c:v>
                </c:pt>
                <c:pt idx="133">
                  <c:v>18.861784516543821</c:v>
                </c:pt>
                <c:pt idx="134">
                  <c:v>17.463649776956345</c:v>
                </c:pt>
                <c:pt idx="135">
                  <c:v>21.797867469677485</c:v>
                </c:pt>
                <c:pt idx="136">
                  <c:v>13.618779243090827</c:v>
                </c:pt>
                <c:pt idx="137">
                  <c:v>17.044209355080099</c:v>
                </c:pt>
                <c:pt idx="138">
                  <c:v>17.393743039976968</c:v>
                </c:pt>
                <c:pt idx="139">
                  <c:v>21.867774206656861</c:v>
                </c:pt>
                <c:pt idx="140">
                  <c:v>17.603463250915084</c:v>
                </c:pt>
                <c:pt idx="141">
                  <c:v>18.232623883729445</c:v>
                </c:pt>
                <c:pt idx="142">
                  <c:v>20.469639467069399</c:v>
                </c:pt>
                <c:pt idx="143">
                  <c:v>13.059525347255828</c:v>
                </c:pt>
                <c:pt idx="144">
                  <c:v>16.205328511327622</c:v>
                </c:pt>
                <c:pt idx="145">
                  <c:v>13.478965769132074</c:v>
                </c:pt>
                <c:pt idx="146">
                  <c:v>19.980292308213777</c:v>
                </c:pt>
                <c:pt idx="147">
                  <c:v>26.201991899378001</c:v>
                </c:pt>
                <c:pt idx="148">
                  <c:v>13.199338821214582</c:v>
                </c:pt>
                <c:pt idx="149">
                  <c:v>28.43900748271794</c:v>
                </c:pt>
                <c:pt idx="150">
                  <c:v>13.618779243090827</c:v>
                </c:pt>
                <c:pt idx="151">
                  <c:v>24.384416737914293</c:v>
                </c:pt>
                <c:pt idx="152">
                  <c:v>10.542882815998404</c:v>
                </c:pt>
                <c:pt idx="153">
                  <c:v>14.387753349863928</c:v>
                </c:pt>
                <c:pt idx="154">
                  <c:v>19.351131675399415</c:v>
                </c:pt>
                <c:pt idx="155">
                  <c:v>13.059525347255828</c:v>
                </c:pt>
                <c:pt idx="156">
                  <c:v>22.496934839471209</c:v>
                </c:pt>
                <c:pt idx="157">
                  <c:v>17.533556513935721</c:v>
                </c:pt>
                <c:pt idx="158">
                  <c:v>10.68269628995715</c:v>
                </c:pt>
                <c:pt idx="159">
                  <c:v>19.351131675399415</c:v>
                </c:pt>
                <c:pt idx="160">
                  <c:v>14.387753349863928</c:v>
                </c:pt>
                <c:pt idx="161">
                  <c:v>21.2386135738425</c:v>
                </c:pt>
                <c:pt idx="162">
                  <c:v>17.813183461853214</c:v>
                </c:pt>
                <c:pt idx="163">
                  <c:v>11.032229974854012</c:v>
                </c:pt>
                <c:pt idx="164">
                  <c:v>26.55152558427487</c:v>
                </c:pt>
                <c:pt idx="165">
                  <c:v>23.825162842079308</c:v>
                </c:pt>
                <c:pt idx="166">
                  <c:v>17.952996935811953</c:v>
                </c:pt>
                <c:pt idx="167">
                  <c:v>24.314510000934916</c:v>
                </c:pt>
                <c:pt idx="168">
                  <c:v>28.998261378552925</c:v>
                </c:pt>
                <c:pt idx="169">
                  <c:v>17.952996935811953</c:v>
                </c:pt>
                <c:pt idx="170">
                  <c:v>13.129432084235205</c:v>
                </c:pt>
                <c:pt idx="171">
                  <c:v>12.150737766523982</c:v>
                </c:pt>
                <c:pt idx="172">
                  <c:v>18.931691253523184</c:v>
                </c:pt>
                <c:pt idx="173">
                  <c:v>17.323836302997606</c:v>
                </c:pt>
                <c:pt idx="174">
                  <c:v>29.277888326470418</c:v>
                </c:pt>
                <c:pt idx="175">
                  <c:v>16.345141985286375</c:v>
                </c:pt>
                <c:pt idx="176">
                  <c:v>13.409059032152697</c:v>
                </c:pt>
                <c:pt idx="177">
                  <c:v>32.00425106866598</c:v>
                </c:pt>
                <c:pt idx="178">
                  <c:v>20.469639467069399</c:v>
                </c:pt>
                <c:pt idx="179">
                  <c:v>25.22329758166677</c:v>
                </c:pt>
                <c:pt idx="180">
                  <c:v>24.524230211873046</c:v>
                </c:pt>
                <c:pt idx="181">
                  <c:v>4.1114630138960635</c:v>
                </c:pt>
                <c:pt idx="182">
                  <c:v>15.436354404554521</c:v>
                </c:pt>
                <c:pt idx="183">
                  <c:v>13.199338821214582</c:v>
                </c:pt>
                <c:pt idx="184">
                  <c:v>17.813183461853214</c:v>
                </c:pt>
                <c:pt idx="185">
                  <c:v>11.241950185792135</c:v>
                </c:pt>
                <c:pt idx="186">
                  <c:v>30.815836540016633</c:v>
                </c:pt>
                <c:pt idx="187">
                  <c:v>23.755256105099932</c:v>
                </c:pt>
                <c:pt idx="188">
                  <c:v>25.013577370728655</c:v>
                </c:pt>
                <c:pt idx="189">
                  <c:v>20.958986625925007</c:v>
                </c:pt>
                <c:pt idx="190">
                  <c:v>12.570178188400227</c:v>
                </c:pt>
                <c:pt idx="191">
                  <c:v>29.207981589491041</c:v>
                </c:pt>
                <c:pt idx="192">
                  <c:v>22.007587680615615</c:v>
                </c:pt>
                <c:pt idx="193">
                  <c:v>23.265908946244323</c:v>
                </c:pt>
                <c:pt idx="194">
                  <c:v>13.129432084235205</c:v>
                </c:pt>
                <c:pt idx="195">
                  <c:v>19.700665360296284</c:v>
                </c:pt>
                <c:pt idx="196">
                  <c:v>17.044209355080099</c:v>
                </c:pt>
                <c:pt idx="197">
                  <c:v>12.989618610276466</c:v>
                </c:pt>
                <c:pt idx="198">
                  <c:v>14.387753349863928</c:v>
                </c:pt>
                <c:pt idx="199">
                  <c:v>21.168706836863123</c:v>
                </c:pt>
                <c:pt idx="200">
                  <c:v>20.469639467069399</c:v>
                </c:pt>
                <c:pt idx="201">
                  <c:v>12.360457977462097</c:v>
                </c:pt>
                <c:pt idx="202">
                  <c:v>23.615442631141192</c:v>
                </c:pt>
                <c:pt idx="203">
                  <c:v>19.141411464461299</c:v>
                </c:pt>
                <c:pt idx="204">
                  <c:v>33.68201275617092</c:v>
                </c:pt>
                <c:pt idx="205">
                  <c:v>22.496934839471209</c:v>
                </c:pt>
                <c:pt idx="206">
                  <c:v>19.00159799050256</c:v>
                </c:pt>
                <c:pt idx="207">
                  <c:v>20.469639467069399</c:v>
                </c:pt>
                <c:pt idx="208">
                  <c:v>18.442344094667575</c:v>
                </c:pt>
                <c:pt idx="209">
                  <c:v>13.618779243090827</c:v>
                </c:pt>
                <c:pt idx="210">
                  <c:v>12.430364714441481</c:v>
                </c:pt>
                <c:pt idx="211">
                  <c:v>29.487608537408533</c:v>
                </c:pt>
                <c:pt idx="212">
                  <c:v>17.393743039976968</c:v>
                </c:pt>
                <c:pt idx="213">
                  <c:v>21.168706836863123</c:v>
                </c:pt>
                <c:pt idx="214">
                  <c:v>17.673369987894475</c:v>
                </c:pt>
                <c:pt idx="215">
                  <c:v>32.423691490542211</c:v>
                </c:pt>
                <c:pt idx="216">
                  <c:v>13.548872506111451</c:v>
                </c:pt>
                <c:pt idx="217">
                  <c:v>13.898406191008306</c:v>
                </c:pt>
                <c:pt idx="218">
                  <c:v>23.3358156832237</c:v>
                </c:pt>
                <c:pt idx="219">
                  <c:v>14.317846612884551</c:v>
                </c:pt>
                <c:pt idx="220">
                  <c:v>17.883090198832591</c:v>
                </c:pt>
                <c:pt idx="221">
                  <c:v>32.493598227521588</c:v>
                </c:pt>
                <c:pt idx="222">
                  <c:v>14.527566823822681</c:v>
                </c:pt>
                <c:pt idx="223">
                  <c:v>13.478965769132074</c:v>
                </c:pt>
                <c:pt idx="224">
                  <c:v>23.405722420203077</c:v>
                </c:pt>
                <c:pt idx="225">
                  <c:v>10.752603026936519</c:v>
                </c:pt>
                <c:pt idx="226">
                  <c:v>19.770572097275661</c:v>
                </c:pt>
                <c:pt idx="227">
                  <c:v>22.287214628533093</c:v>
                </c:pt>
                <c:pt idx="228">
                  <c:v>21.378427047801239</c:v>
                </c:pt>
                <c:pt idx="229">
                  <c:v>17.603463250915084</c:v>
                </c:pt>
                <c:pt idx="230">
                  <c:v>18.302530620708822</c:v>
                </c:pt>
                <c:pt idx="231">
                  <c:v>20.958986625925007</c:v>
                </c:pt>
                <c:pt idx="232">
                  <c:v>18.721971042585068</c:v>
                </c:pt>
                <c:pt idx="233">
                  <c:v>15.01691398267829</c:v>
                </c:pt>
                <c:pt idx="234">
                  <c:v>16.624768933203868</c:v>
                </c:pt>
                <c:pt idx="235">
                  <c:v>21.867774206656861</c:v>
                </c:pt>
                <c:pt idx="236">
                  <c:v>21.378427047801239</c:v>
                </c:pt>
                <c:pt idx="237">
                  <c:v>30.885743276995996</c:v>
                </c:pt>
                <c:pt idx="238">
                  <c:v>15.646074615492637</c:v>
                </c:pt>
                <c:pt idx="239">
                  <c:v>23.056188735306208</c:v>
                </c:pt>
                <c:pt idx="240">
                  <c:v>13.68868598007019</c:v>
                </c:pt>
                <c:pt idx="241">
                  <c:v>32.283878016583458</c:v>
                </c:pt>
                <c:pt idx="242">
                  <c:v>32.353784753562834</c:v>
                </c:pt>
                <c:pt idx="243">
                  <c:v>29.627422011367287</c:v>
                </c:pt>
                <c:pt idx="244">
                  <c:v>31.375090435851618</c:v>
                </c:pt>
                <c:pt idx="245">
                  <c:v>16.764582407162621</c:v>
                </c:pt>
                <c:pt idx="246">
                  <c:v>28.159380534800448</c:v>
                </c:pt>
                <c:pt idx="247">
                  <c:v>11.032229974854012</c:v>
                </c:pt>
                <c:pt idx="248">
                  <c:v>24.524230211873046</c:v>
                </c:pt>
                <c:pt idx="249">
                  <c:v>26.34180537333674</c:v>
                </c:pt>
                <c:pt idx="250">
                  <c:v>24.384416737914293</c:v>
                </c:pt>
                <c:pt idx="251">
                  <c:v>27.250592954068594</c:v>
                </c:pt>
              </c:numCache>
            </c:numRef>
          </c:xVal>
          <c:yVal>
            <c:numRef>
              <c:f>Regression3!$E$10:$E$261</c:f>
              <c:numCache>
                <c:formatCode>General</c:formatCode>
                <c:ptCount val="252"/>
                <c:pt idx="0">
                  <c:v>-1.4585927170495658</c:v>
                </c:pt>
                <c:pt idx="1">
                  <c:v>-8.008126401946436</c:v>
                </c:pt>
                <c:pt idx="2">
                  <c:v>9.6539253845073638</c:v>
                </c:pt>
                <c:pt idx="3">
                  <c:v>-9.4404788342550372</c:v>
                </c:pt>
                <c:pt idx="4">
                  <c:v>12.005324329816755</c:v>
                </c:pt>
                <c:pt idx="5">
                  <c:v>-0.82796073269810933</c:v>
                </c:pt>
                <c:pt idx="6">
                  <c:v>-2.9474011545743544</c:v>
                </c:pt>
                <c:pt idx="7">
                  <c:v>-5.9025306207088217</c:v>
                </c:pt>
                <c:pt idx="8">
                  <c:v>-15.111318201440676</c:v>
                </c:pt>
                <c:pt idx="9">
                  <c:v>-6.6025306207088228</c:v>
                </c:pt>
                <c:pt idx="10">
                  <c:v>-12.530758623316922</c:v>
                </c:pt>
                <c:pt idx="11">
                  <c:v>-13.298800099883746</c:v>
                </c:pt>
                <c:pt idx="12">
                  <c:v>0.81970769178622405</c:v>
                </c:pt>
                <c:pt idx="13">
                  <c:v>-0.24833378478061618</c:v>
                </c:pt>
                <c:pt idx="14">
                  <c:v>2.609054850641833</c:v>
                </c:pt>
                <c:pt idx="15">
                  <c:v>2.9470030641880456</c:v>
                </c:pt>
                <c:pt idx="16">
                  <c:v>9.0896144287655858</c:v>
                </c:pt>
                <c:pt idx="17">
                  <c:v>-0.9950695790586721</c:v>
                </c:pt>
                <c:pt idx="18">
                  <c:v>-7.3358156832237</c:v>
                </c:pt>
                <c:pt idx="19">
                  <c:v>-6.4163752613474543</c:v>
                </c:pt>
                <c:pt idx="20">
                  <c:v>-1.7890798889456292</c:v>
                </c:pt>
                <c:pt idx="21">
                  <c:v>-11.351525584274871</c:v>
                </c:pt>
                <c:pt idx="22">
                  <c:v>6.8047856084859273</c:v>
                </c:pt>
                <c:pt idx="23">
                  <c:v>8.4154384496303116</c:v>
                </c:pt>
                <c:pt idx="24">
                  <c:v>2.26870265535225</c:v>
                </c:pt>
                <c:pt idx="25">
                  <c:v>-7.6118569227715041</c:v>
                </c:pt>
                <c:pt idx="26">
                  <c:v>-2.7127895529777728</c:v>
                </c:pt>
                <c:pt idx="27">
                  <c:v>6.1354175928373778</c:v>
                </c:pt>
                <c:pt idx="28">
                  <c:v>-10.33821966496706</c:v>
                </c:pt>
                <c:pt idx="29">
                  <c:v>-7.9645824071626201</c:v>
                </c:pt>
                <c:pt idx="30">
                  <c:v>-7.0316912535231832</c:v>
                </c:pt>
                <c:pt idx="31">
                  <c:v>-8.3382196649670597</c:v>
                </c:pt>
                <c:pt idx="32">
                  <c:v>-1.8886859800701892</c:v>
                </c:pt>
                <c:pt idx="33">
                  <c:v>-5.4612457952129851</c:v>
                </c:pt>
                <c:pt idx="34">
                  <c:v>1.8336971448802331</c:v>
                </c:pt>
                <c:pt idx="35">
                  <c:v>8.5850960901896443</c:v>
                </c:pt>
                <c:pt idx="36">
                  <c:v>1.0739045277144292</c:v>
                </c:pt>
                <c:pt idx="37">
                  <c:v>5.90306516052879</c:v>
                </c:pt>
                <c:pt idx="38">
                  <c:v>-8.6883963551593979</c:v>
                </c:pt>
                <c:pt idx="39">
                  <c:v>3.6716453584264528</c:v>
                </c:pt>
                <c:pt idx="40">
                  <c:v>-3.865764133788943</c:v>
                </c:pt>
                <c:pt idx="41">
                  <c:v>10.123438212611283</c:v>
                </c:pt>
                <c:pt idx="42">
                  <c:v>3.7202464131170458</c:v>
                </c:pt>
                <c:pt idx="43">
                  <c:v>8.8039977907350533</c:v>
                </c:pt>
                <c:pt idx="44">
                  <c:v>-0.46605375869971066</c:v>
                </c:pt>
                <c:pt idx="45">
                  <c:v>-2.3053285113276214</c:v>
                </c:pt>
                <c:pt idx="46">
                  <c:v>0.46683739493971999</c:v>
                </c:pt>
                <c:pt idx="47">
                  <c:v>-5.8516703967302508</c:v>
                </c:pt>
                <c:pt idx="48">
                  <c:v>0.40066117878541796</c:v>
                </c:pt>
                <c:pt idx="49">
                  <c:v>-2.9776392300503716</c:v>
                </c:pt>
                <c:pt idx="50">
                  <c:v>-1.5312973446477507</c:v>
                </c:pt>
                <c:pt idx="51">
                  <c:v>-4.4322299748540122</c:v>
                </c:pt>
                <c:pt idx="52">
                  <c:v>-3.3817636597508809</c:v>
                </c:pt>
                <c:pt idx="53">
                  <c:v>-7.5984061910083058</c:v>
                </c:pt>
                <c:pt idx="54">
                  <c:v>-6.0137221831840346</c:v>
                </c:pt>
                <c:pt idx="55">
                  <c:v>-1.2950695790586693</c:v>
                </c:pt>
                <c:pt idx="56">
                  <c:v>1.8178424313736841</c:v>
                </c:pt>
                <c:pt idx="57">
                  <c:v>1.3785676787457675</c:v>
                </c:pt>
                <c:pt idx="58">
                  <c:v>2.1522049365502056</c:v>
                </c:pt>
                <c:pt idx="59">
                  <c:v>2.6623190563637777</c:v>
                </c:pt>
                <c:pt idx="60">
                  <c:v>-1.080686217089216</c:v>
                </c:pt>
                <c:pt idx="61">
                  <c:v>9.1905470589718625</c:v>
                </c:pt>
                <c:pt idx="62">
                  <c:v>6.8049304209413286</c:v>
                </c:pt>
                <c:pt idx="63">
                  <c:v>3.5127853714669079</c:v>
                </c:pt>
                <c:pt idx="64">
                  <c:v>10.012785371466904</c:v>
                </c:pt>
                <c:pt idx="65">
                  <c:v>9.3206403219924852</c:v>
                </c:pt>
                <c:pt idx="66">
                  <c:v>9.9085161293110033</c:v>
                </c:pt>
                <c:pt idx="67">
                  <c:v>-1.566447667575158</c:v>
                </c:pt>
                <c:pt idx="68">
                  <c:v>-4.8021367118333815</c:v>
                </c:pt>
                <c:pt idx="69">
                  <c:v>-1.7673802977814201</c:v>
                </c:pt>
                <c:pt idx="70">
                  <c:v>7.3956041188786408</c:v>
                </c:pt>
                <c:pt idx="71">
                  <c:v>-1.7428828159984029</c:v>
                </c:pt>
                <c:pt idx="72">
                  <c:v>-5.6081264019464356</c:v>
                </c:pt>
                <c:pt idx="73">
                  <c:v>3.5163710798365813</c:v>
                </c:pt>
                <c:pt idx="74">
                  <c:v>-2.1683129279876958</c:v>
                </c:pt>
                <c:pt idx="75">
                  <c:v>5.7900083376410407</c:v>
                </c:pt>
                <c:pt idx="76">
                  <c:v>-3.9099916623589586</c:v>
                </c:pt>
                <c:pt idx="77">
                  <c:v>2.2197076917862226</c:v>
                </c:pt>
                <c:pt idx="78">
                  <c:v>5.4344849626311174</c:v>
                </c:pt>
                <c:pt idx="79">
                  <c:v>-1.6696394670693984</c:v>
                </c:pt>
                <c:pt idx="80">
                  <c:v>14.425697381899262</c:v>
                </c:pt>
                <c:pt idx="81">
                  <c:v>10.24513780377551</c:v>
                </c:pt>
                <c:pt idx="82">
                  <c:v>-2.3492664149868787</c:v>
                </c:pt>
                <c:pt idx="83">
                  <c:v>7.1595211657449624</c:v>
                </c:pt>
                <c:pt idx="84">
                  <c:v>7.4391481136624549</c:v>
                </c:pt>
                <c:pt idx="85">
                  <c:v>8.7868165381467875</c:v>
                </c:pt>
                <c:pt idx="86">
                  <c:v>-1.9344891441419829</c:v>
                </c:pt>
                <c:pt idx="87">
                  <c:v>1.5118527412606326</c:v>
                </c:pt>
                <c:pt idx="88">
                  <c:v>-8.3946756701832435</c:v>
                </c:pt>
                <c:pt idx="89">
                  <c:v>-2.1752352483069988</c:v>
                </c:pt>
                <c:pt idx="90">
                  <c:v>2.1275626423118013</c:v>
                </c:pt>
                <c:pt idx="91">
                  <c:v>-1.7103855712344149</c:v>
                </c:pt>
                <c:pt idx="92">
                  <c:v>-8.1247689332038675</c:v>
                </c:pt>
                <c:pt idx="93">
                  <c:v>1.7039977907350519</c:v>
                </c:pt>
                <c:pt idx="94">
                  <c:v>-9.3025306207088221</c:v>
                </c:pt>
                <c:pt idx="95">
                  <c:v>-10.40984684990358</c:v>
                </c:pt>
                <c:pt idx="96">
                  <c:v>-8.3529969358119533</c:v>
                </c:pt>
                <c:pt idx="97">
                  <c:v>-6.8627171467500823</c:v>
                </c:pt>
                <c:pt idx="98">
                  <c:v>2.643272543362972</c:v>
                </c:pt>
                <c:pt idx="99">
                  <c:v>-1.6251628420793089</c:v>
                </c:pt>
                <c:pt idx="100">
                  <c:v>-1.9260954722855708</c:v>
                </c:pt>
                <c:pt idx="101">
                  <c:v>2.4470030641880456</c:v>
                </c:pt>
                <c:pt idx="102">
                  <c:v>3.824764751693003</c:v>
                </c:pt>
                <c:pt idx="103">
                  <c:v>1.2711066370956168</c:v>
                </c:pt>
                <c:pt idx="104">
                  <c:v>4.0215729521987598</c:v>
                </c:pt>
                <c:pt idx="105">
                  <c:v>4.2414072829504335</c:v>
                </c:pt>
                <c:pt idx="106">
                  <c:v>-2.9173078915537296</c:v>
                </c:pt>
                <c:pt idx="107">
                  <c:v>-7.2728312665636388</c:v>
                </c:pt>
                <c:pt idx="108">
                  <c:v>-8.3427380035430012</c:v>
                </c:pt>
                <c:pt idx="109">
                  <c:v>4.3557906449198995</c:v>
                </c:pt>
                <c:pt idx="110">
                  <c:v>3.7043916996104933</c:v>
                </c:pt>
                <c:pt idx="111">
                  <c:v>3.8253034730238227</c:v>
                </c:pt>
                <c:pt idx="112">
                  <c:v>3.7275626423118027</c:v>
                </c:pt>
                <c:pt idx="113">
                  <c:v>7.2617803350329417</c:v>
                </c:pt>
                <c:pt idx="114">
                  <c:v>7.6284952725180624</c:v>
                </c:pt>
                <c:pt idx="115">
                  <c:v>0.21504454075487089</c:v>
                </c:pt>
                <c:pt idx="116">
                  <c:v>4.3141119105486112</c:v>
                </c:pt>
                <c:pt idx="117">
                  <c:v>-4.1229036727913293</c:v>
                </c:pt>
                <c:pt idx="118">
                  <c:v>10.433552332424842</c:v>
                </c:pt>
                <c:pt idx="119">
                  <c:v>-1.7404788342550361</c:v>
                </c:pt>
                <c:pt idx="120">
                  <c:v>6.3118527412606298</c:v>
                </c:pt>
                <c:pt idx="121">
                  <c:v>7.2770963272086711</c:v>
                </c:pt>
                <c:pt idx="122">
                  <c:v>-3.392810409770707</c:v>
                </c:pt>
                <c:pt idx="123">
                  <c:v>1.6122466501360719</c:v>
                </c:pt>
                <c:pt idx="124">
                  <c:v>-4.0131834618532132</c:v>
                </c:pt>
                <c:pt idx="125">
                  <c:v>-1.7812249384200527</c:v>
                </c:pt>
                <c:pt idx="126">
                  <c:v>9.5266300121055245</c:v>
                </c:pt>
                <c:pt idx="127">
                  <c:v>1.6840186475279708</c:v>
                </c:pt>
                <c:pt idx="128">
                  <c:v>-0.50852031082187565</c:v>
                </c:pt>
                <c:pt idx="129">
                  <c:v>-1.0257015634101432</c:v>
                </c:pt>
                <c:pt idx="130">
                  <c:v>1.0557906449199024</c:v>
                </c:pt>
                <c:pt idx="131">
                  <c:v>7.8928062282598397</c:v>
                </c:pt>
                <c:pt idx="132">
                  <c:v>2.501199900116255</c:v>
                </c:pt>
                <c:pt idx="133">
                  <c:v>7.2382154834561803</c:v>
                </c:pt>
                <c:pt idx="134">
                  <c:v>6.9363502230436538</c:v>
                </c:pt>
                <c:pt idx="135">
                  <c:v>5.3021325303225169</c:v>
                </c:pt>
                <c:pt idx="136">
                  <c:v>8.1812207569091733</c:v>
                </c:pt>
                <c:pt idx="137">
                  <c:v>12.3557906449199</c:v>
                </c:pt>
                <c:pt idx="138">
                  <c:v>4.9062569600230326</c:v>
                </c:pt>
                <c:pt idx="139">
                  <c:v>-1.4677742066568626</c:v>
                </c:pt>
                <c:pt idx="140">
                  <c:v>7.2965367490849147</c:v>
                </c:pt>
                <c:pt idx="141">
                  <c:v>6.7376116270555286E-2</c:v>
                </c:pt>
                <c:pt idx="142">
                  <c:v>2.8303605329306016</c:v>
                </c:pt>
                <c:pt idx="143">
                  <c:v>-3.659525347255828</c:v>
                </c:pt>
                <c:pt idx="144">
                  <c:v>-5.905328511327621</c:v>
                </c:pt>
                <c:pt idx="145">
                  <c:v>0.72103423086792517</c:v>
                </c:pt>
                <c:pt idx="146">
                  <c:v>-0.78029230821377737</c:v>
                </c:pt>
                <c:pt idx="147">
                  <c:v>3.3980081006220004</c:v>
                </c:pt>
                <c:pt idx="148">
                  <c:v>-7.8993388212145819</c:v>
                </c:pt>
                <c:pt idx="149">
                  <c:v>-3.2390074827179411</c:v>
                </c:pt>
                <c:pt idx="150">
                  <c:v>-4.2187792430908271</c:v>
                </c:pt>
                <c:pt idx="151">
                  <c:v>-4.7844167379142917</c:v>
                </c:pt>
                <c:pt idx="152">
                  <c:v>-0.44288281599840396</c:v>
                </c:pt>
                <c:pt idx="153">
                  <c:v>2.1122466501360719</c:v>
                </c:pt>
                <c:pt idx="154">
                  <c:v>1.6488683246005849</c:v>
                </c:pt>
                <c:pt idx="155">
                  <c:v>4.2404746527441723</c:v>
                </c:pt>
                <c:pt idx="156">
                  <c:v>8.7030651605287908</c:v>
                </c:pt>
                <c:pt idx="157">
                  <c:v>-7.5335565139357215</c:v>
                </c:pt>
                <c:pt idx="158">
                  <c:v>1.8173037100428502</c:v>
                </c:pt>
                <c:pt idx="159">
                  <c:v>3.1488683246005849</c:v>
                </c:pt>
                <c:pt idx="160">
                  <c:v>-4.9877533498639277</c:v>
                </c:pt>
                <c:pt idx="161">
                  <c:v>-6.6386135738425001</c:v>
                </c:pt>
                <c:pt idx="162">
                  <c:v>-4.8131834618532139</c:v>
                </c:pt>
                <c:pt idx="163">
                  <c:v>4.0677700251459878</c:v>
                </c:pt>
                <c:pt idx="164">
                  <c:v>0.74847441572513063</c:v>
                </c:pt>
                <c:pt idx="165">
                  <c:v>-4.6251628420793089</c:v>
                </c:pt>
                <c:pt idx="166">
                  <c:v>3.8470030641880477</c:v>
                </c:pt>
                <c:pt idx="167">
                  <c:v>-4.0145100009349157</c:v>
                </c:pt>
                <c:pt idx="168">
                  <c:v>7.3017386214470719</c:v>
                </c:pt>
                <c:pt idx="169">
                  <c:v>-1.452996935811953</c:v>
                </c:pt>
                <c:pt idx="170">
                  <c:v>-10.129432084235205</c:v>
                </c:pt>
                <c:pt idx="171">
                  <c:v>-11.450737766523982</c:v>
                </c:pt>
                <c:pt idx="172">
                  <c:v>1.5683087464768164</c:v>
                </c:pt>
                <c:pt idx="173">
                  <c:v>-0.42383630299760711</c:v>
                </c:pt>
                <c:pt idx="174">
                  <c:v>-3.977888326470417</c:v>
                </c:pt>
                <c:pt idx="175">
                  <c:v>-6.4451419852863747</c:v>
                </c:pt>
                <c:pt idx="176">
                  <c:v>-0.30905903215269781</c:v>
                </c:pt>
                <c:pt idx="177">
                  <c:v>-2.104251068665981</c:v>
                </c:pt>
                <c:pt idx="178">
                  <c:v>2.0303605329306009</c:v>
                </c:pt>
                <c:pt idx="179">
                  <c:v>-8.3232975816667718</c:v>
                </c:pt>
                <c:pt idx="180">
                  <c:v>2.075769788126955</c:v>
                </c:pt>
                <c:pt idx="181">
                  <c:v>-4.1114630138960635</c:v>
                </c:pt>
                <c:pt idx="182">
                  <c:v>-3.9363544045545211</c:v>
                </c:pt>
                <c:pt idx="183">
                  <c:v>-1.099338821214582</c:v>
                </c:pt>
                <c:pt idx="184">
                  <c:v>-0.31318346185321388</c:v>
                </c:pt>
                <c:pt idx="185">
                  <c:v>-2.641950185792135</c:v>
                </c:pt>
                <c:pt idx="186">
                  <c:v>-7.2158365400166318</c:v>
                </c:pt>
                <c:pt idx="187">
                  <c:v>-3.355256105099933</c:v>
                </c:pt>
                <c:pt idx="188">
                  <c:v>-4.5135773707286546</c:v>
                </c:pt>
                <c:pt idx="189">
                  <c:v>3.4410133740749913</c:v>
                </c:pt>
                <c:pt idx="190">
                  <c:v>-1.1701781884002269</c:v>
                </c:pt>
                <c:pt idx="191">
                  <c:v>8.8920184105089604</c:v>
                </c:pt>
                <c:pt idx="192">
                  <c:v>-6.1075876806156142</c:v>
                </c:pt>
                <c:pt idx="193">
                  <c:v>1.4340910537556759</c:v>
                </c:pt>
                <c:pt idx="194">
                  <c:v>9.6705679157647957</c:v>
                </c:pt>
                <c:pt idx="195">
                  <c:v>5.7993346397037158</c:v>
                </c:pt>
                <c:pt idx="196">
                  <c:v>4.955790644919901</c:v>
                </c:pt>
                <c:pt idx="197">
                  <c:v>4.7103813897235334</c:v>
                </c:pt>
                <c:pt idx="198">
                  <c:v>-7.7877533498639284</c:v>
                </c:pt>
                <c:pt idx="199">
                  <c:v>2.4312931631368784</c:v>
                </c:pt>
                <c:pt idx="200">
                  <c:v>-8.2696394670693998</c:v>
                </c:pt>
                <c:pt idx="201">
                  <c:v>9.7395420225379041</c:v>
                </c:pt>
                <c:pt idx="202">
                  <c:v>5.0845573688588068</c:v>
                </c:pt>
                <c:pt idx="203">
                  <c:v>-13.141411464461299</c:v>
                </c:pt>
                <c:pt idx="204">
                  <c:v>1.1179872438290772</c:v>
                </c:pt>
                <c:pt idx="205">
                  <c:v>-5.8969348394712071</c:v>
                </c:pt>
                <c:pt idx="206">
                  <c:v>13.898402009497438</c:v>
                </c:pt>
                <c:pt idx="207">
                  <c:v>12.330360532930598</c:v>
                </c:pt>
                <c:pt idx="208">
                  <c:v>-8.8423440946675758</c:v>
                </c:pt>
                <c:pt idx="209">
                  <c:v>-2.8187792430908267</c:v>
                </c:pt>
                <c:pt idx="210">
                  <c:v>-5.3303647144414814</c:v>
                </c:pt>
                <c:pt idx="211">
                  <c:v>-2.2876085374085342</c:v>
                </c:pt>
                <c:pt idx="212">
                  <c:v>2.1062569600230319</c:v>
                </c:pt>
                <c:pt idx="213">
                  <c:v>-2.4687068368631238</c:v>
                </c:pt>
                <c:pt idx="214">
                  <c:v>1.8266300121055252</c:v>
                </c:pt>
                <c:pt idx="215">
                  <c:v>15.076308509457789</c:v>
                </c:pt>
                <c:pt idx="216">
                  <c:v>5.1127493888548869E-2</c:v>
                </c:pt>
                <c:pt idx="217">
                  <c:v>-6.3984061910083057</c:v>
                </c:pt>
                <c:pt idx="218">
                  <c:v>1.1641843167763</c:v>
                </c:pt>
                <c:pt idx="219">
                  <c:v>0.6821533871154486</c:v>
                </c:pt>
                <c:pt idx="220">
                  <c:v>-5.4830901988325902</c:v>
                </c:pt>
                <c:pt idx="221">
                  <c:v>-6.4935982275215878</c:v>
                </c:pt>
                <c:pt idx="222">
                  <c:v>-3.0275668238226814</c:v>
                </c:pt>
                <c:pt idx="223">
                  <c:v>-8.2789657691320748</c:v>
                </c:pt>
                <c:pt idx="224">
                  <c:v>-12.505722420203076</c:v>
                </c:pt>
                <c:pt idx="225">
                  <c:v>1.7473969730634806</c:v>
                </c:pt>
                <c:pt idx="226">
                  <c:v>-4.9705720972756602</c:v>
                </c:pt>
                <c:pt idx="227">
                  <c:v>2.9127853714669065</c:v>
                </c:pt>
                <c:pt idx="228">
                  <c:v>-6.4784270478012385</c:v>
                </c:pt>
                <c:pt idx="229">
                  <c:v>-0.6034632509150839</c:v>
                </c:pt>
                <c:pt idx="230">
                  <c:v>-7.7025306207088224</c:v>
                </c:pt>
                <c:pt idx="231">
                  <c:v>-4.8589866259250059</c:v>
                </c:pt>
                <c:pt idx="232">
                  <c:v>-3.3219710425850675</c:v>
                </c:pt>
                <c:pt idx="233">
                  <c:v>11.68308601732171</c:v>
                </c:pt>
                <c:pt idx="234">
                  <c:v>9.1752310667961332</c:v>
                </c:pt>
                <c:pt idx="235">
                  <c:v>-3.2677742066568598</c:v>
                </c:pt>
                <c:pt idx="236">
                  <c:v>3.4215729521987619</c:v>
                </c:pt>
                <c:pt idx="237">
                  <c:v>-3.5857432769959949</c:v>
                </c:pt>
                <c:pt idx="238">
                  <c:v>-3.2460746154926365</c:v>
                </c:pt>
                <c:pt idx="239">
                  <c:v>6.843811264693791</c:v>
                </c:pt>
                <c:pt idx="240">
                  <c:v>3.3113140199298101</c:v>
                </c:pt>
                <c:pt idx="241">
                  <c:v>2.7161219834165422</c:v>
                </c:pt>
                <c:pt idx="242">
                  <c:v>-1.9537847535628359</c:v>
                </c:pt>
                <c:pt idx="243">
                  <c:v>2.9725779886327146</c:v>
                </c:pt>
                <c:pt idx="244">
                  <c:v>-2.3750904358516181</c:v>
                </c:pt>
                <c:pt idx="245">
                  <c:v>-1.5645824071626215</c:v>
                </c:pt>
                <c:pt idx="246">
                  <c:v>2.0406194651995513</c:v>
                </c:pt>
                <c:pt idx="247">
                  <c:v>-3.22299748540118E-2</c:v>
                </c:pt>
                <c:pt idx="248">
                  <c:v>9.075769788126955</c:v>
                </c:pt>
                <c:pt idx="249">
                  <c:v>2.9581946266632606</c:v>
                </c:pt>
                <c:pt idx="250">
                  <c:v>1.6155832620857069</c:v>
                </c:pt>
                <c:pt idx="251">
                  <c:v>4.6494070459314045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919552"/>
        <c:axId val="235920128"/>
      </c:scatterChart>
      <c:valAx>
        <c:axId val="235919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20128"/>
        <c:crosses val="autoZero"/>
        <c:crossBetween val="midCat"/>
      </c:valAx>
      <c:valAx>
        <c:axId val="2359201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591955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Regression4!$B$10:$B$261</c:f>
              <c:numCache>
                <c:formatCode>General</c:formatCode>
                <c:ptCount val="252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148.1</c:v>
                </c:pt>
                <c:pt idx="39">
                  <c:v>108.1</c:v>
                </c:pt>
                <c:pt idx="40">
                  <c:v>126.2</c:v>
                </c:pt>
                <c:pt idx="41">
                  <c:v>104.3</c:v>
                </c:pt>
                <c:pt idx="42">
                  <c:v>111.2</c:v>
                </c:pt>
                <c:pt idx="43">
                  <c:v>104.3</c:v>
                </c:pt>
                <c:pt idx="44">
                  <c:v>76</c:v>
                </c:pt>
                <c:pt idx="45">
                  <c:v>81.5</c:v>
                </c:pt>
                <c:pt idx="46">
                  <c:v>73.7</c:v>
                </c:pt>
                <c:pt idx="47">
                  <c:v>79.5</c:v>
                </c:pt>
                <c:pt idx="48">
                  <c:v>83.4</c:v>
                </c:pt>
                <c:pt idx="49">
                  <c:v>70.400000000000006</c:v>
                </c:pt>
                <c:pt idx="50">
                  <c:v>86.7</c:v>
                </c:pt>
                <c:pt idx="51">
                  <c:v>77.900000000000006</c:v>
                </c:pt>
                <c:pt idx="52">
                  <c:v>82</c:v>
                </c:pt>
                <c:pt idx="53">
                  <c:v>79.599999999999994</c:v>
                </c:pt>
                <c:pt idx="54">
                  <c:v>77.599999999999994</c:v>
                </c:pt>
                <c:pt idx="55">
                  <c:v>100</c:v>
                </c:pt>
                <c:pt idx="56">
                  <c:v>99.8</c:v>
                </c:pt>
                <c:pt idx="57">
                  <c:v>104.2</c:v>
                </c:pt>
                <c:pt idx="58">
                  <c:v>105.3</c:v>
                </c:pt>
                <c:pt idx="59">
                  <c:v>98.3</c:v>
                </c:pt>
                <c:pt idx="60">
                  <c:v>104.8</c:v>
                </c:pt>
                <c:pt idx="61">
                  <c:v>94.7</c:v>
                </c:pt>
                <c:pt idx="62">
                  <c:v>102.4</c:v>
                </c:pt>
                <c:pt idx="63">
                  <c:v>99.7</c:v>
                </c:pt>
                <c:pt idx="64">
                  <c:v>105.5</c:v>
                </c:pt>
                <c:pt idx="65">
                  <c:v>100.3</c:v>
                </c:pt>
                <c:pt idx="66">
                  <c:v>83.9</c:v>
                </c:pt>
                <c:pt idx="67">
                  <c:v>86.6</c:v>
                </c:pt>
                <c:pt idx="68">
                  <c:v>78.400000000000006</c:v>
                </c:pt>
                <c:pt idx="69">
                  <c:v>84.6</c:v>
                </c:pt>
                <c:pt idx="70">
                  <c:v>91.5</c:v>
                </c:pt>
                <c:pt idx="71">
                  <c:v>82.8</c:v>
                </c:pt>
                <c:pt idx="72">
                  <c:v>82.9</c:v>
                </c:pt>
                <c:pt idx="73">
                  <c:v>76</c:v>
                </c:pt>
                <c:pt idx="74">
                  <c:v>83.3</c:v>
                </c:pt>
                <c:pt idx="75">
                  <c:v>81.8</c:v>
                </c:pt>
                <c:pt idx="76">
                  <c:v>78.8</c:v>
                </c:pt>
                <c:pt idx="77">
                  <c:v>95</c:v>
                </c:pt>
                <c:pt idx="78">
                  <c:v>95.4</c:v>
                </c:pt>
                <c:pt idx="79">
                  <c:v>98.6</c:v>
                </c:pt>
                <c:pt idx="80">
                  <c:v>95.8</c:v>
                </c:pt>
                <c:pt idx="81">
                  <c:v>89</c:v>
                </c:pt>
                <c:pt idx="82">
                  <c:v>97.8</c:v>
                </c:pt>
                <c:pt idx="83">
                  <c:v>94.9</c:v>
                </c:pt>
                <c:pt idx="84">
                  <c:v>99.8</c:v>
                </c:pt>
                <c:pt idx="85">
                  <c:v>89.7</c:v>
                </c:pt>
                <c:pt idx="86">
                  <c:v>88.1</c:v>
                </c:pt>
                <c:pt idx="87">
                  <c:v>90.9</c:v>
                </c:pt>
                <c:pt idx="88">
                  <c:v>86</c:v>
                </c:pt>
                <c:pt idx="89">
                  <c:v>86.5</c:v>
                </c:pt>
                <c:pt idx="90">
                  <c:v>95.6</c:v>
                </c:pt>
                <c:pt idx="91">
                  <c:v>93.2</c:v>
                </c:pt>
                <c:pt idx="92">
                  <c:v>83.1</c:v>
                </c:pt>
                <c:pt idx="93">
                  <c:v>97.5</c:v>
                </c:pt>
                <c:pt idx="94">
                  <c:v>88.8</c:v>
                </c:pt>
                <c:pt idx="95">
                  <c:v>99.2</c:v>
                </c:pt>
                <c:pt idx="96">
                  <c:v>91.6</c:v>
                </c:pt>
                <c:pt idx="97">
                  <c:v>86.7</c:v>
                </c:pt>
                <c:pt idx="98">
                  <c:v>88.2</c:v>
                </c:pt>
                <c:pt idx="99">
                  <c:v>94</c:v>
                </c:pt>
                <c:pt idx="100">
                  <c:v>95</c:v>
                </c:pt>
                <c:pt idx="101">
                  <c:v>92</c:v>
                </c:pt>
                <c:pt idx="102">
                  <c:v>89.2</c:v>
                </c:pt>
                <c:pt idx="103">
                  <c:v>95.5</c:v>
                </c:pt>
                <c:pt idx="104">
                  <c:v>98.6</c:v>
                </c:pt>
                <c:pt idx="105">
                  <c:v>87.3</c:v>
                </c:pt>
                <c:pt idx="106">
                  <c:v>102.8</c:v>
                </c:pt>
                <c:pt idx="107">
                  <c:v>101.6</c:v>
                </c:pt>
                <c:pt idx="108">
                  <c:v>88.7</c:v>
                </c:pt>
                <c:pt idx="109">
                  <c:v>92.3</c:v>
                </c:pt>
                <c:pt idx="110">
                  <c:v>90.6</c:v>
                </c:pt>
                <c:pt idx="111">
                  <c:v>105</c:v>
                </c:pt>
                <c:pt idx="112">
                  <c:v>95</c:v>
                </c:pt>
                <c:pt idx="113">
                  <c:v>89.6</c:v>
                </c:pt>
                <c:pt idx="114">
                  <c:v>92.4</c:v>
                </c:pt>
                <c:pt idx="115">
                  <c:v>86.6</c:v>
                </c:pt>
                <c:pt idx="116">
                  <c:v>90</c:v>
                </c:pt>
                <c:pt idx="117">
                  <c:v>90</c:v>
                </c:pt>
                <c:pt idx="118">
                  <c:v>92.4</c:v>
                </c:pt>
                <c:pt idx="119">
                  <c:v>87.5</c:v>
                </c:pt>
                <c:pt idx="120">
                  <c:v>99.2</c:v>
                </c:pt>
                <c:pt idx="121">
                  <c:v>98.1</c:v>
                </c:pt>
                <c:pt idx="122">
                  <c:v>83.3</c:v>
                </c:pt>
                <c:pt idx="123">
                  <c:v>86.1</c:v>
                </c:pt>
                <c:pt idx="124">
                  <c:v>84.1</c:v>
                </c:pt>
                <c:pt idx="125">
                  <c:v>89.9</c:v>
                </c:pt>
                <c:pt idx="126">
                  <c:v>92.1</c:v>
                </c:pt>
                <c:pt idx="127">
                  <c:v>78</c:v>
                </c:pt>
                <c:pt idx="128">
                  <c:v>93.5</c:v>
                </c:pt>
                <c:pt idx="129">
                  <c:v>87</c:v>
                </c:pt>
                <c:pt idx="130">
                  <c:v>90.1</c:v>
                </c:pt>
                <c:pt idx="131">
                  <c:v>90.3</c:v>
                </c:pt>
                <c:pt idx="132">
                  <c:v>99.8</c:v>
                </c:pt>
                <c:pt idx="133">
                  <c:v>89.4</c:v>
                </c:pt>
                <c:pt idx="134">
                  <c:v>87.2</c:v>
                </c:pt>
                <c:pt idx="135">
                  <c:v>101.1</c:v>
                </c:pt>
                <c:pt idx="136">
                  <c:v>86.1</c:v>
                </c:pt>
                <c:pt idx="137">
                  <c:v>98.6</c:v>
                </c:pt>
                <c:pt idx="138">
                  <c:v>88.5</c:v>
                </c:pt>
                <c:pt idx="139">
                  <c:v>106.6</c:v>
                </c:pt>
                <c:pt idx="140">
                  <c:v>93.1</c:v>
                </c:pt>
                <c:pt idx="141">
                  <c:v>93</c:v>
                </c:pt>
                <c:pt idx="142">
                  <c:v>91</c:v>
                </c:pt>
                <c:pt idx="143">
                  <c:v>77.099999999999994</c:v>
                </c:pt>
                <c:pt idx="144">
                  <c:v>85.3</c:v>
                </c:pt>
                <c:pt idx="145">
                  <c:v>81.900000000000006</c:v>
                </c:pt>
                <c:pt idx="146">
                  <c:v>99.1</c:v>
                </c:pt>
                <c:pt idx="147">
                  <c:v>100.5</c:v>
                </c:pt>
                <c:pt idx="148">
                  <c:v>76.5</c:v>
                </c:pt>
                <c:pt idx="149">
                  <c:v>106.8</c:v>
                </c:pt>
                <c:pt idx="150">
                  <c:v>77.599999999999994</c:v>
                </c:pt>
                <c:pt idx="151">
                  <c:v>102.9</c:v>
                </c:pt>
                <c:pt idx="152">
                  <c:v>72.8</c:v>
                </c:pt>
                <c:pt idx="153">
                  <c:v>88.2</c:v>
                </c:pt>
                <c:pt idx="154">
                  <c:v>100.1</c:v>
                </c:pt>
                <c:pt idx="155">
                  <c:v>83.5</c:v>
                </c:pt>
                <c:pt idx="156">
                  <c:v>105</c:v>
                </c:pt>
                <c:pt idx="157">
                  <c:v>90.8</c:v>
                </c:pt>
                <c:pt idx="158">
                  <c:v>76.599999999999994</c:v>
                </c:pt>
                <c:pt idx="159">
                  <c:v>92.4</c:v>
                </c:pt>
                <c:pt idx="160">
                  <c:v>81.2</c:v>
                </c:pt>
                <c:pt idx="161">
                  <c:v>95.6</c:v>
                </c:pt>
                <c:pt idx="162">
                  <c:v>92.1</c:v>
                </c:pt>
                <c:pt idx="163">
                  <c:v>83.4</c:v>
                </c:pt>
                <c:pt idx="164">
                  <c:v>106</c:v>
                </c:pt>
                <c:pt idx="165">
                  <c:v>95.1</c:v>
                </c:pt>
                <c:pt idx="166">
                  <c:v>90.4</c:v>
                </c:pt>
                <c:pt idx="167">
                  <c:v>100.4</c:v>
                </c:pt>
                <c:pt idx="168">
                  <c:v>115.9</c:v>
                </c:pt>
                <c:pt idx="169">
                  <c:v>90.8</c:v>
                </c:pt>
                <c:pt idx="170">
                  <c:v>81.900000000000006</c:v>
                </c:pt>
                <c:pt idx="171">
                  <c:v>75</c:v>
                </c:pt>
                <c:pt idx="172">
                  <c:v>90.3</c:v>
                </c:pt>
                <c:pt idx="173">
                  <c:v>90.3</c:v>
                </c:pt>
                <c:pt idx="174">
                  <c:v>108.8</c:v>
                </c:pt>
                <c:pt idx="175">
                  <c:v>79.400000000000006</c:v>
                </c:pt>
                <c:pt idx="176">
                  <c:v>83.2</c:v>
                </c:pt>
                <c:pt idx="177">
                  <c:v>110.3</c:v>
                </c:pt>
                <c:pt idx="178">
                  <c:v>92.7</c:v>
                </c:pt>
                <c:pt idx="179">
                  <c:v>104.5</c:v>
                </c:pt>
                <c:pt idx="180">
                  <c:v>104.6</c:v>
                </c:pt>
                <c:pt idx="181">
                  <c:v>69.400000000000006</c:v>
                </c:pt>
                <c:pt idx="182">
                  <c:v>83.6</c:v>
                </c:pt>
                <c:pt idx="183">
                  <c:v>86.8</c:v>
                </c:pt>
                <c:pt idx="184">
                  <c:v>90.4</c:v>
                </c:pt>
                <c:pt idx="185">
                  <c:v>83.7</c:v>
                </c:pt>
                <c:pt idx="186">
                  <c:v>109.3</c:v>
                </c:pt>
                <c:pt idx="187">
                  <c:v>98.9</c:v>
                </c:pt>
                <c:pt idx="188">
                  <c:v>98</c:v>
                </c:pt>
                <c:pt idx="189">
                  <c:v>101.2</c:v>
                </c:pt>
                <c:pt idx="190">
                  <c:v>80.599999999999994</c:v>
                </c:pt>
                <c:pt idx="191">
                  <c:v>113.7</c:v>
                </c:pt>
                <c:pt idx="192">
                  <c:v>94.1</c:v>
                </c:pt>
                <c:pt idx="193">
                  <c:v>105.7</c:v>
                </c:pt>
                <c:pt idx="194">
                  <c:v>85.6</c:v>
                </c:pt>
                <c:pt idx="195">
                  <c:v>96.6</c:v>
                </c:pt>
                <c:pt idx="196">
                  <c:v>86</c:v>
                </c:pt>
                <c:pt idx="197">
                  <c:v>89.7</c:v>
                </c:pt>
                <c:pt idx="198">
                  <c:v>78</c:v>
                </c:pt>
                <c:pt idx="199">
                  <c:v>89.7</c:v>
                </c:pt>
                <c:pt idx="200">
                  <c:v>89.2</c:v>
                </c:pt>
                <c:pt idx="201">
                  <c:v>85.7</c:v>
                </c:pt>
                <c:pt idx="202">
                  <c:v>103.1</c:v>
                </c:pt>
                <c:pt idx="203">
                  <c:v>89.1</c:v>
                </c:pt>
                <c:pt idx="204">
                  <c:v>113.9</c:v>
                </c:pt>
                <c:pt idx="205">
                  <c:v>96.3</c:v>
                </c:pt>
                <c:pt idx="206">
                  <c:v>93.9</c:v>
                </c:pt>
                <c:pt idx="207">
                  <c:v>101.3</c:v>
                </c:pt>
                <c:pt idx="208">
                  <c:v>83.9</c:v>
                </c:pt>
                <c:pt idx="209">
                  <c:v>84.4</c:v>
                </c:pt>
                <c:pt idx="210">
                  <c:v>79.400000000000006</c:v>
                </c:pt>
                <c:pt idx="211">
                  <c:v>104</c:v>
                </c:pt>
                <c:pt idx="212">
                  <c:v>89.7</c:v>
                </c:pt>
                <c:pt idx="213">
                  <c:v>97.6</c:v>
                </c:pt>
                <c:pt idx="214">
                  <c:v>87.6</c:v>
                </c:pt>
                <c:pt idx="215">
                  <c:v>122.1</c:v>
                </c:pt>
                <c:pt idx="216">
                  <c:v>81.099999999999994</c:v>
                </c:pt>
                <c:pt idx="217">
                  <c:v>81.5</c:v>
                </c:pt>
                <c:pt idx="218">
                  <c:v>100</c:v>
                </c:pt>
                <c:pt idx="219">
                  <c:v>88.7</c:v>
                </c:pt>
                <c:pt idx="220">
                  <c:v>91.8</c:v>
                </c:pt>
                <c:pt idx="221">
                  <c:v>110.4</c:v>
                </c:pt>
                <c:pt idx="222">
                  <c:v>87.6</c:v>
                </c:pt>
                <c:pt idx="223">
                  <c:v>82.8</c:v>
                </c:pt>
                <c:pt idx="224">
                  <c:v>95.3</c:v>
                </c:pt>
                <c:pt idx="225">
                  <c:v>78.2</c:v>
                </c:pt>
                <c:pt idx="226">
                  <c:v>91.1</c:v>
                </c:pt>
                <c:pt idx="227">
                  <c:v>96.7</c:v>
                </c:pt>
                <c:pt idx="228">
                  <c:v>89.4</c:v>
                </c:pt>
                <c:pt idx="229">
                  <c:v>93</c:v>
                </c:pt>
                <c:pt idx="230">
                  <c:v>86.4</c:v>
                </c:pt>
                <c:pt idx="231">
                  <c:v>96.7</c:v>
                </c:pt>
                <c:pt idx="232">
                  <c:v>88.1</c:v>
                </c:pt>
                <c:pt idx="233">
                  <c:v>94.9</c:v>
                </c:pt>
                <c:pt idx="234">
                  <c:v>93.3</c:v>
                </c:pt>
                <c:pt idx="235">
                  <c:v>95.6</c:v>
                </c:pt>
                <c:pt idx="236">
                  <c:v>98.2</c:v>
                </c:pt>
                <c:pt idx="237">
                  <c:v>113.8</c:v>
                </c:pt>
                <c:pt idx="238">
                  <c:v>82.8</c:v>
                </c:pt>
                <c:pt idx="239">
                  <c:v>100.5</c:v>
                </c:pt>
                <c:pt idx="240">
                  <c:v>79.7</c:v>
                </c:pt>
                <c:pt idx="241">
                  <c:v>118</c:v>
                </c:pt>
                <c:pt idx="242">
                  <c:v>109</c:v>
                </c:pt>
                <c:pt idx="243">
                  <c:v>113.4</c:v>
                </c:pt>
                <c:pt idx="244">
                  <c:v>106.1</c:v>
                </c:pt>
                <c:pt idx="245">
                  <c:v>84.3</c:v>
                </c:pt>
                <c:pt idx="246">
                  <c:v>107.6</c:v>
                </c:pt>
                <c:pt idx="247">
                  <c:v>83.6</c:v>
                </c:pt>
                <c:pt idx="248">
                  <c:v>105</c:v>
                </c:pt>
                <c:pt idx="249">
                  <c:v>111.5</c:v>
                </c:pt>
                <c:pt idx="250">
                  <c:v>101.3</c:v>
                </c:pt>
                <c:pt idx="251">
                  <c:v>108.5</c:v>
                </c:pt>
              </c:numCache>
            </c:numRef>
          </c:xVal>
          <c:yVal>
            <c:numRef>
              <c:f>Regression4!$D$10:$D$261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134400"/>
        <c:axId val="237134976"/>
      </c:scatterChart>
      <c:valAx>
        <c:axId val="237134400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4976"/>
        <c:crosses val="autoZero"/>
        <c:crossBetween val="midCat"/>
      </c:valAx>
      <c:valAx>
        <c:axId val="237134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440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Regression4!$E$10:$E$261</c:f>
              <c:numCache>
                <c:formatCode>General</c:formatCode>
                <c:ptCount val="252"/>
                <c:pt idx="0">
                  <c:v>15.521740493001825</c:v>
                </c:pt>
                <c:pt idx="1">
                  <c:v>10.521657263723291</c:v>
                </c:pt>
                <c:pt idx="2">
                  <c:v>18.236870183688804</c:v>
                </c:pt>
                <c:pt idx="3">
                  <c:v>12.188406114536587</c:v>
                </c:pt>
                <c:pt idx="4">
                  <c:v>25.752006090767878</c:v>
                </c:pt>
                <c:pt idx="5">
                  <c:v>16.34136358916864</c:v>
                </c:pt>
                <c:pt idx="6">
                  <c:v>17.009628360958835</c:v>
                </c:pt>
                <c:pt idx="7">
                  <c:v>15.569082975798054</c:v>
                </c:pt>
                <c:pt idx="8">
                  <c:v>7.3931469977190822</c:v>
                </c:pt>
                <c:pt idx="9">
                  <c:v>12.368281846572305</c:v>
                </c:pt>
                <c:pt idx="10">
                  <c:v>9.1886967473767101</c:v>
                </c:pt>
                <c:pt idx="11">
                  <c:v>12.017009832470627</c:v>
                </c:pt>
                <c:pt idx="12">
                  <c:v>17.976469123203753</c:v>
                </c:pt>
                <c:pt idx="13">
                  <c:v>24.422777924816454</c:v>
                </c:pt>
                <c:pt idx="14">
                  <c:v>21.662171926530821</c:v>
                </c:pt>
                <c:pt idx="15">
                  <c:v>21.799288952183581</c:v>
                </c:pt>
                <c:pt idx="16">
                  <c:v>20.475659311824906</c:v>
                </c:pt>
                <c:pt idx="17">
                  <c:v>19.564477159184644</c:v>
                </c:pt>
                <c:pt idx="18">
                  <c:v>15.510706764977687</c:v>
                </c:pt>
                <c:pt idx="19">
                  <c:v>22.169304379841741</c:v>
                </c:pt>
                <c:pt idx="20">
                  <c:v>22.463984696739978</c:v>
                </c:pt>
                <c:pt idx="21">
                  <c:v>22.15165737704541</c:v>
                </c:pt>
                <c:pt idx="22">
                  <c:v>8.8696744913292989</c:v>
                </c:pt>
                <c:pt idx="23">
                  <c:v>11.179739733507478</c:v>
                </c:pt>
                <c:pt idx="24">
                  <c:v>7.1390325656835536</c:v>
                </c:pt>
                <c:pt idx="25">
                  <c:v>9.3248806854306885</c:v>
                </c:pt>
                <c:pt idx="26">
                  <c:v>8.3820552160122723</c:v>
                </c:pt>
                <c:pt idx="27">
                  <c:v>19.920251288118944</c:v>
                </c:pt>
                <c:pt idx="28">
                  <c:v>7.4281960185697358</c:v>
                </c:pt>
                <c:pt idx="29">
                  <c:v>12.87151862632674</c:v>
                </c:pt>
                <c:pt idx="30">
                  <c:v>14.877572675618797</c:v>
                </c:pt>
                <c:pt idx="31">
                  <c:v>13.937546468996754</c:v>
                </c:pt>
                <c:pt idx="32">
                  <c:v>7.4320100305455554</c:v>
                </c:pt>
                <c:pt idx="33">
                  <c:v>21.168184361183627</c:v>
                </c:pt>
                <c:pt idx="34">
                  <c:v>31.881403796272757</c:v>
                </c:pt>
                <c:pt idx="35">
                  <c:v>37.633158050167808</c:v>
                </c:pt>
                <c:pt idx="36">
                  <c:v>23.975036431505377</c:v>
                </c:pt>
                <c:pt idx="37">
                  <c:v>22.707835165188811</c:v>
                </c:pt>
                <c:pt idx="38">
                  <c:v>46.927603428874896</c:v>
                </c:pt>
                <c:pt idx="39">
                  <c:v>31.005270664483135</c:v>
                </c:pt>
                <c:pt idx="40">
                  <c:v>40.09636613033954</c:v>
                </c:pt>
                <c:pt idx="41">
                  <c:v>26.939533454653258</c:v>
                </c:pt>
                <c:pt idx="42">
                  <c:v>32.003673081925569</c:v>
                </c:pt>
                <c:pt idx="43">
                  <c:v>25.901334916785579</c:v>
                </c:pt>
                <c:pt idx="44">
                  <c:v>10.697637322202521</c:v>
                </c:pt>
                <c:pt idx="45">
                  <c:v>10.368677748891098</c:v>
                </c:pt>
                <c:pt idx="46">
                  <c:v>7.192743338509981</c:v>
                </c:pt>
                <c:pt idx="47">
                  <c:v>10.720882850591586</c:v>
                </c:pt>
                <c:pt idx="48">
                  <c:v>16.480183466857635</c:v>
                </c:pt>
                <c:pt idx="49">
                  <c:v>4.8094541455114772</c:v>
                </c:pt>
                <c:pt idx="50">
                  <c:v>16.4162903920252</c:v>
                </c:pt>
                <c:pt idx="51">
                  <c:v>10.505794774543872</c:v>
                </c:pt>
                <c:pt idx="52">
                  <c:v>14.869093225649024</c:v>
                </c:pt>
                <c:pt idx="53">
                  <c:v>10.189735104454151</c:v>
                </c:pt>
                <c:pt idx="54">
                  <c:v>10.653175763783317</c:v>
                </c:pt>
                <c:pt idx="55">
                  <c:v>23.712687534242082</c:v>
                </c:pt>
                <c:pt idx="56">
                  <c:v>25.961495641222861</c:v>
                </c:pt>
                <c:pt idx="57">
                  <c:v>27.396524162371573</c:v>
                </c:pt>
                <c:pt idx="58">
                  <c:v>28.302189450999748</c:v>
                </c:pt>
                <c:pt idx="59">
                  <c:v>24.733239069313431</c:v>
                </c:pt>
                <c:pt idx="60">
                  <c:v>25.804014011558074</c:v>
                </c:pt>
                <c:pt idx="61">
                  <c:v>21.310818250848452</c:v>
                </c:pt>
                <c:pt idx="62">
                  <c:v>26.797669329425883</c:v>
                </c:pt>
                <c:pt idx="63">
                  <c:v>26.381407829731614</c:v>
                </c:pt>
                <c:pt idx="64">
                  <c:v>28.055621381335225</c:v>
                </c:pt>
                <c:pt idx="65">
                  <c:v>26.160802889671835</c:v>
                </c:pt>
                <c:pt idx="66">
                  <c:v>14.640172158780814</c:v>
                </c:pt>
                <c:pt idx="67">
                  <c:v>16.836202580533943</c:v>
                </c:pt>
                <c:pt idx="68">
                  <c:v>8.6287049472574928</c:v>
                </c:pt>
                <c:pt idx="69">
                  <c:v>14.555832818355675</c:v>
                </c:pt>
                <c:pt idx="70">
                  <c:v>19.805365041675788</c:v>
                </c:pt>
                <c:pt idx="71">
                  <c:v>14.253606139086461</c:v>
                </c:pt>
                <c:pt idx="72">
                  <c:v>12.276396143776203</c:v>
                </c:pt>
                <c:pt idx="73">
                  <c:v>10.734715841412083</c:v>
                </c:pt>
                <c:pt idx="74">
                  <c:v>15.305719329355302</c:v>
                </c:pt>
                <c:pt idx="75">
                  <c:v>13.039264219578207</c:v>
                </c:pt>
                <c:pt idx="76">
                  <c:v>7.9501762118805992</c:v>
                </c:pt>
                <c:pt idx="77">
                  <c:v>21.756693568961968</c:v>
                </c:pt>
                <c:pt idx="78">
                  <c:v>24.600624158493279</c:v>
                </c:pt>
                <c:pt idx="79">
                  <c:v>26.291469963713745</c:v>
                </c:pt>
                <c:pt idx="80">
                  <c:v>24.626587288098037</c:v>
                </c:pt>
                <c:pt idx="81">
                  <c:v>19.884105856508182</c:v>
                </c:pt>
                <c:pt idx="82">
                  <c:v>22.680005860386473</c:v>
                </c:pt>
                <c:pt idx="83">
                  <c:v>22.695705026404564</c:v>
                </c:pt>
                <c:pt idx="84">
                  <c:v>27.963735678539095</c:v>
                </c:pt>
                <c:pt idx="85">
                  <c:v>18.094154632443299</c:v>
                </c:pt>
                <c:pt idx="86">
                  <c:v>17.879066556395571</c:v>
                </c:pt>
                <c:pt idx="87">
                  <c:v>20.322598135412051</c:v>
                </c:pt>
                <c:pt idx="88">
                  <c:v>12.978170407542134</c:v>
                </c:pt>
                <c:pt idx="89">
                  <c:v>13.585341367296266</c:v>
                </c:pt>
                <c:pt idx="90">
                  <c:v>22.463051609141168</c:v>
                </c:pt>
                <c:pt idx="91">
                  <c:v>19.674697967633879</c:v>
                </c:pt>
                <c:pt idx="92">
                  <c:v>11.807356958854289</c:v>
                </c:pt>
                <c:pt idx="93">
                  <c:v>22.04873794622516</c:v>
                </c:pt>
                <c:pt idx="94">
                  <c:v>14.643053083157852</c:v>
                </c:pt>
                <c:pt idx="95">
                  <c:v>18.988867854628019</c:v>
                </c:pt>
                <c:pt idx="96">
                  <c:v>16.752877989288276</c:v>
                </c:pt>
                <c:pt idx="97">
                  <c:v>15.785955565462682</c:v>
                </c:pt>
                <c:pt idx="98">
                  <c:v>18.163646232868466</c:v>
                </c:pt>
                <c:pt idx="99">
                  <c:v>17.909776785574945</c:v>
                </c:pt>
                <c:pt idx="100">
                  <c:v>18.679176474568493</c:v>
                </c:pt>
                <c:pt idx="101">
                  <c:v>19.374337463562231</c:v>
                </c:pt>
                <c:pt idx="102">
                  <c:v>16.745413288497968</c:v>
                </c:pt>
                <c:pt idx="103">
                  <c:v>19.434661511160854</c:v>
                </c:pt>
                <c:pt idx="104">
                  <c:v>25.438664021893864</c:v>
                </c:pt>
                <c:pt idx="105">
                  <c:v>15.936135817498499</c:v>
                </c:pt>
                <c:pt idx="106">
                  <c:v>26.156219113258548</c:v>
                </c:pt>
                <c:pt idx="107">
                  <c:v>24.521031917642755</c:v>
                </c:pt>
                <c:pt idx="108">
                  <c:v>13.097803753559919</c:v>
                </c:pt>
                <c:pt idx="109">
                  <c:v>20.450547608238264</c:v>
                </c:pt>
                <c:pt idx="110">
                  <c:v>18.430660568125699</c:v>
                </c:pt>
                <c:pt idx="111">
                  <c:v>30.859674188860602</c:v>
                </c:pt>
                <c:pt idx="112">
                  <c:v>21.682536530542848</c:v>
                </c:pt>
                <c:pt idx="113">
                  <c:v>18.588223859371162</c:v>
                </c:pt>
                <c:pt idx="114">
                  <c:v>19.548614670005243</c:v>
                </c:pt>
                <c:pt idx="115">
                  <c:v>16.354181830809662</c:v>
                </c:pt>
                <c:pt idx="116">
                  <c:v>16.871496586126604</c:v>
                </c:pt>
                <c:pt idx="117">
                  <c:v>16.611946951659682</c:v>
                </c:pt>
                <c:pt idx="118">
                  <c:v>17.212667959802967</c:v>
                </c:pt>
                <c:pt idx="119">
                  <c:v>12.871600287907405</c:v>
                </c:pt>
                <c:pt idx="120">
                  <c:v>21.658521237716332</c:v>
                </c:pt>
                <c:pt idx="121">
                  <c:v>23.719137485852933</c:v>
                </c:pt>
                <c:pt idx="122">
                  <c:v>12.747301503895667</c:v>
                </c:pt>
                <c:pt idx="123">
                  <c:v>16.822287928132781</c:v>
                </c:pt>
                <c:pt idx="124">
                  <c:v>13.429562589667704</c:v>
                </c:pt>
                <c:pt idx="125">
                  <c:v>18.292528793293478</c:v>
                </c:pt>
                <c:pt idx="126">
                  <c:v>18.917346755843912</c:v>
                </c:pt>
                <c:pt idx="127">
                  <c:v>8.6768988560718405</c:v>
                </c:pt>
                <c:pt idx="128">
                  <c:v>18.118333248431146</c:v>
                </c:pt>
                <c:pt idx="129">
                  <c:v>15.675653095432796</c:v>
                </c:pt>
                <c:pt idx="130">
                  <c:v>17.786411089162005</c:v>
                </c:pt>
                <c:pt idx="131">
                  <c:v>18.058942288431304</c:v>
                </c:pt>
                <c:pt idx="132">
                  <c:v>23.662627450230143</c:v>
                </c:pt>
                <c:pt idx="133">
                  <c:v>19.279734159550419</c:v>
                </c:pt>
                <c:pt idx="134">
                  <c:v>15.429085025768256</c:v>
                </c:pt>
                <c:pt idx="135">
                  <c:v>26.583514340976951</c:v>
                </c:pt>
                <c:pt idx="136">
                  <c:v>14.560498256349625</c:v>
                </c:pt>
                <c:pt idx="137">
                  <c:v>23.844287695882787</c:v>
                </c:pt>
                <c:pt idx="138">
                  <c:v>16.718517071294411</c:v>
                </c:pt>
                <c:pt idx="139">
                  <c:v>28.071402208933961</c:v>
                </c:pt>
                <c:pt idx="140">
                  <c:v>20.020453117723488</c:v>
                </c:pt>
                <c:pt idx="141">
                  <c:v>20.440365306232245</c:v>
                </c:pt>
                <c:pt idx="142">
                  <c:v>19.383586677969454</c:v>
                </c:pt>
                <c:pt idx="143">
                  <c:v>6.6718595559592302</c:v>
                </c:pt>
                <c:pt idx="144">
                  <c:v>10.593080368610583</c:v>
                </c:pt>
                <c:pt idx="145">
                  <c:v>11.989017204506947</c:v>
                </c:pt>
                <c:pt idx="146">
                  <c:v>21.262706003614756</c:v>
                </c:pt>
                <c:pt idx="147">
                  <c:v>22.947953283242501</c:v>
                </c:pt>
                <c:pt idx="148">
                  <c:v>8.4497623028205417</c:v>
                </c:pt>
                <c:pt idx="149">
                  <c:v>26.749557082192183</c:v>
                </c:pt>
                <c:pt idx="150">
                  <c:v>8.280150534371483</c:v>
                </c:pt>
                <c:pt idx="151">
                  <c:v>20.100372004896712</c:v>
                </c:pt>
                <c:pt idx="152">
                  <c:v>4.4461336542061751</c:v>
                </c:pt>
                <c:pt idx="153">
                  <c:v>18.126567713658908</c:v>
                </c:pt>
                <c:pt idx="154">
                  <c:v>23.478167941781127</c:v>
                </c:pt>
                <c:pt idx="155">
                  <c:v>11.277142300315663</c:v>
                </c:pt>
                <c:pt idx="156">
                  <c:v>27.522607460000209</c:v>
                </c:pt>
                <c:pt idx="157">
                  <c:v>16.886344326126562</c:v>
                </c:pt>
                <c:pt idx="158">
                  <c:v>9.624226440322861</c:v>
                </c:pt>
                <c:pt idx="159">
                  <c:v>19.251986516328763</c:v>
                </c:pt>
                <c:pt idx="160">
                  <c:v>11.999199506512955</c:v>
                </c:pt>
                <c:pt idx="161">
                  <c:v>19.645084149214615</c:v>
                </c:pt>
                <c:pt idx="162">
                  <c:v>17.916226737185795</c:v>
                </c:pt>
                <c:pt idx="163">
                  <c:v>15.849848640295118</c:v>
                </c:pt>
                <c:pt idx="164">
                  <c:v>26.586395265353985</c:v>
                </c:pt>
                <c:pt idx="165">
                  <c:v>16.034553133486142</c:v>
                </c:pt>
                <c:pt idx="166">
                  <c:v>18.899699753047596</c:v>
                </c:pt>
                <c:pt idx="167">
                  <c:v>20.142034300519548</c:v>
                </c:pt>
                <c:pt idx="168">
                  <c:v>34.996932497474582</c:v>
                </c:pt>
                <c:pt idx="169">
                  <c:v>18.332406575299398</c:v>
                </c:pt>
                <c:pt idx="170">
                  <c:v>12.545194992650348</c:v>
                </c:pt>
                <c:pt idx="171">
                  <c:v>9.6316094795325071</c:v>
                </c:pt>
                <c:pt idx="172">
                  <c:v>17.169057827401865</c:v>
                </c:pt>
                <c:pt idx="173">
                  <c:v>17.317371904240105</c:v>
                </c:pt>
                <c:pt idx="174">
                  <c:v>28.177120902550577</c:v>
                </c:pt>
                <c:pt idx="175">
                  <c:v>11.103716519890781</c:v>
                </c:pt>
                <c:pt idx="176">
                  <c:v>14.020019634224301</c:v>
                </c:pt>
                <c:pt idx="177">
                  <c:v>27.514372994772444</c:v>
                </c:pt>
                <c:pt idx="178">
                  <c:v>18.066406989221626</c:v>
                </c:pt>
                <c:pt idx="179">
                  <c:v>22.725563829565807</c:v>
                </c:pt>
                <c:pt idx="180">
                  <c:v>25.123619100983603</c:v>
                </c:pt>
                <c:pt idx="181">
                  <c:v>5.1524100328047417</c:v>
                </c:pt>
                <c:pt idx="182">
                  <c:v>15.195416859325416</c:v>
                </c:pt>
                <c:pt idx="183">
                  <c:v>16.367163395612042</c:v>
                </c:pt>
                <c:pt idx="184">
                  <c:v>18.269364926485078</c:v>
                </c:pt>
                <c:pt idx="185">
                  <c:v>12.068772768518802</c:v>
                </c:pt>
                <c:pt idx="186">
                  <c:v>27.783171843646592</c:v>
                </c:pt>
                <c:pt idx="187">
                  <c:v>20.767703689088112</c:v>
                </c:pt>
                <c:pt idx="188">
                  <c:v>21.098611099177777</c:v>
                </c:pt>
                <c:pt idx="189">
                  <c:v>26.831015498240287</c:v>
                </c:pt>
                <c:pt idx="190">
                  <c:v>11.144527389495483</c:v>
                </c:pt>
                <c:pt idx="191">
                  <c:v>30.441791498710778</c:v>
                </c:pt>
                <c:pt idx="192">
                  <c:v>18.52806313493388</c:v>
                </c:pt>
                <c:pt idx="193">
                  <c:v>25.398949563049293</c:v>
                </c:pt>
                <c:pt idx="194">
                  <c:v>14.65781916157713</c:v>
                </c:pt>
                <c:pt idx="195">
                  <c:v>23.009980182877342</c:v>
                </c:pt>
                <c:pt idx="196">
                  <c:v>16.018608982726047</c:v>
                </c:pt>
                <c:pt idx="197">
                  <c:v>17.945840555605059</c:v>
                </c:pt>
                <c:pt idx="198">
                  <c:v>6.4521877034982431</c:v>
                </c:pt>
                <c:pt idx="199">
                  <c:v>17.537976844299902</c:v>
                </c:pt>
                <c:pt idx="200">
                  <c:v>15.929685865887649</c:v>
                </c:pt>
                <c:pt idx="201">
                  <c:v>16.648010721689783</c:v>
                </c:pt>
                <c:pt idx="202">
                  <c:v>26.416701835324261</c:v>
                </c:pt>
                <c:pt idx="203">
                  <c:v>14.977692843642675</c:v>
                </c:pt>
                <c:pt idx="204">
                  <c:v>33.791839792373551</c:v>
                </c:pt>
                <c:pt idx="205">
                  <c:v>18.448389232502691</c:v>
                </c:pt>
                <c:pt idx="206">
                  <c:v>22.408326087135293</c:v>
                </c:pt>
                <c:pt idx="207">
                  <c:v>25.447061810282971</c:v>
                </c:pt>
                <c:pt idx="208">
                  <c:v>13.305345467236659</c:v>
                </c:pt>
                <c:pt idx="209">
                  <c:v>13.912516426990791</c:v>
                </c:pt>
                <c:pt idx="210">
                  <c:v>11.808208384872422</c:v>
                </c:pt>
                <c:pt idx="211">
                  <c:v>24.973438848947801</c:v>
                </c:pt>
                <c:pt idx="212">
                  <c:v>17.908762036395498</c:v>
                </c:pt>
                <c:pt idx="213">
                  <c:v>21.814218353764218</c:v>
                </c:pt>
                <c:pt idx="214">
                  <c:v>15.158420001696523</c:v>
                </c:pt>
                <c:pt idx="215">
                  <c:v>42.518436694583841</c:v>
                </c:pt>
                <c:pt idx="216">
                  <c:v>12.196640579764335</c:v>
                </c:pt>
                <c:pt idx="217">
                  <c:v>11.814739998063935</c:v>
                </c:pt>
                <c:pt idx="218">
                  <c:v>23.527294938194284</c:v>
                </c:pt>
                <c:pt idx="219">
                  <c:v>18.956209788670385</c:v>
                </c:pt>
                <c:pt idx="220">
                  <c:v>22.216401877895965</c:v>
                </c:pt>
                <c:pt idx="221">
                  <c:v>29.282093439627737</c:v>
                </c:pt>
                <c:pt idx="222">
                  <c:v>16.789874846917158</c:v>
                </c:pt>
                <c:pt idx="223">
                  <c:v>14.92101948485854</c:v>
                </c:pt>
                <c:pt idx="224">
                  <c:v>21.757626656560749</c:v>
                </c:pt>
                <c:pt idx="225">
                  <c:v>12.694360495506704</c:v>
                </c:pt>
                <c:pt idx="226">
                  <c:v>19.111988566298937</c:v>
                </c:pt>
                <c:pt idx="227">
                  <c:v>20.36535684179502</c:v>
                </c:pt>
                <c:pt idx="228">
                  <c:v>16.684237814881225</c:v>
                </c:pt>
                <c:pt idx="229">
                  <c:v>21.25609272884256</c:v>
                </c:pt>
                <c:pt idx="230">
                  <c:v>17.676026957551453</c:v>
                </c:pt>
                <c:pt idx="231">
                  <c:v>22.775460590416415</c:v>
                </c:pt>
                <c:pt idx="232">
                  <c:v>15.246491692516816</c:v>
                </c:pt>
                <c:pt idx="233">
                  <c:v>24.030531717948719</c:v>
                </c:pt>
                <c:pt idx="234">
                  <c:v>23.036794738500234</c:v>
                </c:pt>
                <c:pt idx="235">
                  <c:v>23.686642743056645</c:v>
                </c:pt>
                <c:pt idx="236">
                  <c:v>22.891361586039032</c:v>
                </c:pt>
                <c:pt idx="237">
                  <c:v>34.263661907775678</c:v>
                </c:pt>
                <c:pt idx="238">
                  <c:v>12.992936485961426</c:v>
                </c:pt>
                <c:pt idx="239">
                  <c:v>25.432214070283013</c:v>
                </c:pt>
                <c:pt idx="240">
                  <c:v>14.033852625044798</c:v>
                </c:pt>
                <c:pt idx="241">
                  <c:v>37.636038974544867</c:v>
                </c:pt>
                <c:pt idx="242">
                  <c:v>27.263139487113953</c:v>
                </c:pt>
                <c:pt idx="243">
                  <c:v>32.591412525266463</c:v>
                </c:pt>
                <c:pt idx="244">
                  <c:v>29.540628324915183</c:v>
                </c:pt>
                <c:pt idx="245">
                  <c:v>14.443664173128198</c:v>
                </c:pt>
                <c:pt idx="246">
                  <c:v>28.655409301879697</c:v>
                </c:pt>
                <c:pt idx="247">
                  <c:v>16.901028742965174</c:v>
                </c:pt>
                <c:pt idx="248">
                  <c:v>28.227099324981847</c:v>
                </c:pt>
                <c:pt idx="249">
                  <c:v>36.787735147557584</c:v>
                </c:pt>
                <c:pt idx="250">
                  <c:v>26.077396636845489</c:v>
                </c:pt>
                <c:pt idx="251">
                  <c:v>30.734605640411427</c:v>
                </c:pt>
              </c:numCache>
            </c:numRef>
          </c:xVal>
          <c:yVal>
            <c:numRef>
              <c:f>Regression4!$F$10:$F$261</c:f>
              <c:numCache>
                <c:formatCode>General</c:formatCode>
                <c:ptCount val="252"/>
                <c:pt idx="0">
                  <c:v>-3.2217404930018247</c:v>
                </c:pt>
                <c:pt idx="1">
                  <c:v>-4.4216572637232918</c:v>
                </c:pt>
                <c:pt idx="2">
                  <c:v>7.0631298163111964</c:v>
                </c:pt>
                <c:pt idx="3">
                  <c:v>-1.7884061145365866</c:v>
                </c:pt>
                <c:pt idx="4">
                  <c:v>2.947993909232121</c:v>
                </c:pt>
                <c:pt idx="5">
                  <c:v>4.5586364108313582</c:v>
                </c:pt>
                <c:pt idx="6">
                  <c:v>2.1903716390411638</c:v>
                </c:pt>
                <c:pt idx="7">
                  <c:v>-3.1690829757980534</c:v>
                </c:pt>
                <c:pt idx="8">
                  <c:v>-3.2931469977190826</c:v>
                </c:pt>
                <c:pt idx="9">
                  <c:v>-0.66828184657230594</c:v>
                </c:pt>
                <c:pt idx="10">
                  <c:v>-2.0886967473767104</c:v>
                </c:pt>
                <c:pt idx="11">
                  <c:v>-4.2170098324706276</c:v>
                </c:pt>
                <c:pt idx="12">
                  <c:v>2.8235308767962479</c:v>
                </c:pt>
                <c:pt idx="13">
                  <c:v>-3.2227779248164552</c:v>
                </c:pt>
                <c:pt idx="14">
                  <c:v>0.43782807346918062</c:v>
                </c:pt>
                <c:pt idx="15">
                  <c:v>-0.89928895218358207</c:v>
                </c:pt>
                <c:pt idx="16">
                  <c:v>8.5243406881750943</c:v>
                </c:pt>
                <c:pt idx="17">
                  <c:v>3.3355228408153543</c:v>
                </c:pt>
                <c:pt idx="18">
                  <c:v>0.4892932350223127</c:v>
                </c:pt>
                <c:pt idx="19">
                  <c:v>-5.6693043798417406</c:v>
                </c:pt>
                <c:pt idx="20">
                  <c:v>-3.3639846967399762</c:v>
                </c:pt>
                <c:pt idx="21">
                  <c:v>-6.9516573770454109</c:v>
                </c:pt>
                <c:pt idx="22">
                  <c:v>6.7303255086707008</c:v>
                </c:pt>
                <c:pt idx="23">
                  <c:v>6.5202602664925209</c:v>
                </c:pt>
                <c:pt idx="24">
                  <c:v>6.8609674343164464</c:v>
                </c:pt>
                <c:pt idx="25">
                  <c:v>-5.6248806854306883</c:v>
                </c:pt>
                <c:pt idx="26">
                  <c:v>-0.48205521601227197</c:v>
                </c:pt>
                <c:pt idx="27">
                  <c:v>2.9797487118810544</c:v>
                </c:pt>
                <c:pt idx="28">
                  <c:v>-3.7281960185697356</c:v>
                </c:pt>
                <c:pt idx="29">
                  <c:v>-4.0715186263267391</c:v>
                </c:pt>
                <c:pt idx="30">
                  <c:v>-2.9775726756187968</c:v>
                </c:pt>
                <c:pt idx="31">
                  <c:v>-8.2375464689967544</c:v>
                </c:pt>
                <c:pt idx="32">
                  <c:v>4.3679899694544453</c:v>
                </c:pt>
                <c:pt idx="33">
                  <c:v>0.13181563881637359</c:v>
                </c:pt>
                <c:pt idx="34">
                  <c:v>0.41859620372724038</c:v>
                </c:pt>
                <c:pt idx="35">
                  <c:v>2.4668419498321938</c:v>
                </c:pt>
                <c:pt idx="36">
                  <c:v>0.22496356849462273</c:v>
                </c:pt>
                <c:pt idx="37">
                  <c:v>5.6921648348111873</c:v>
                </c:pt>
                <c:pt idx="38">
                  <c:v>-11.727603428874893</c:v>
                </c:pt>
                <c:pt idx="39">
                  <c:v>1.5947293355168668</c:v>
                </c:pt>
                <c:pt idx="40">
                  <c:v>-5.5963661303395398</c:v>
                </c:pt>
                <c:pt idx="41">
                  <c:v>5.9604665453467405</c:v>
                </c:pt>
                <c:pt idx="42">
                  <c:v>-0.40367308192556806</c:v>
                </c:pt>
                <c:pt idx="43">
                  <c:v>6.0986650832144207</c:v>
                </c:pt>
                <c:pt idx="44">
                  <c:v>-2.9976373222025208</c:v>
                </c:pt>
                <c:pt idx="45">
                  <c:v>3.531322251108902</c:v>
                </c:pt>
                <c:pt idx="46">
                  <c:v>3.6072566614900197</c:v>
                </c:pt>
                <c:pt idx="47">
                  <c:v>-5.1208828505915864</c:v>
                </c:pt>
                <c:pt idx="48">
                  <c:v>-2.8801834668576358</c:v>
                </c:pt>
                <c:pt idx="49">
                  <c:v>-0.80945414551147721</c:v>
                </c:pt>
                <c:pt idx="50">
                  <c:v>-6.2162903920252006</c:v>
                </c:pt>
                <c:pt idx="51">
                  <c:v>-3.9057947745438728</c:v>
                </c:pt>
                <c:pt idx="52">
                  <c:v>-6.8690932256490242</c:v>
                </c:pt>
                <c:pt idx="53">
                  <c:v>-3.889735104454151</c:v>
                </c:pt>
                <c:pt idx="54">
                  <c:v>-6.7531757637833163</c:v>
                </c:pt>
                <c:pt idx="55">
                  <c:v>-1.112687534242081</c:v>
                </c:pt>
                <c:pt idx="56">
                  <c:v>-5.5614956412228622</c:v>
                </c:pt>
                <c:pt idx="57">
                  <c:v>0.6034758376284266</c:v>
                </c:pt>
                <c:pt idx="58">
                  <c:v>3.197810549000252</c:v>
                </c:pt>
                <c:pt idx="59">
                  <c:v>-0.13323906931342933</c:v>
                </c:pt>
                <c:pt idx="60">
                  <c:v>0.29598598844192736</c:v>
                </c:pt>
                <c:pt idx="61">
                  <c:v>8.4891817491515482</c:v>
                </c:pt>
                <c:pt idx="62">
                  <c:v>3.9023306705741163</c:v>
                </c:pt>
                <c:pt idx="63">
                  <c:v>-0.58140782973161365</c:v>
                </c:pt>
                <c:pt idx="64">
                  <c:v>4.2443786186647721</c:v>
                </c:pt>
                <c:pt idx="65">
                  <c:v>3.8391971103281648</c:v>
                </c:pt>
                <c:pt idx="66">
                  <c:v>6.859827841219186</c:v>
                </c:pt>
                <c:pt idx="67">
                  <c:v>-3.0362025805339421</c:v>
                </c:pt>
                <c:pt idx="68">
                  <c:v>-2.328704947257493</c:v>
                </c:pt>
                <c:pt idx="69">
                  <c:v>-1.655832818355675</c:v>
                </c:pt>
                <c:pt idx="70">
                  <c:v>4.4946349583242124</c:v>
                </c:pt>
                <c:pt idx="71">
                  <c:v>-5.4536061390864603</c:v>
                </c:pt>
                <c:pt idx="72">
                  <c:v>-3.7763961437762035</c:v>
                </c:pt>
                <c:pt idx="73">
                  <c:v>2.7652841585879173</c:v>
                </c:pt>
                <c:pt idx="74">
                  <c:v>-3.5057193293553013</c:v>
                </c:pt>
                <c:pt idx="75">
                  <c:v>5.4607357804217926</c:v>
                </c:pt>
                <c:pt idx="76">
                  <c:v>0.84982378811940151</c:v>
                </c:pt>
                <c:pt idx="77">
                  <c:v>0.44330643103803169</c:v>
                </c:pt>
                <c:pt idx="78">
                  <c:v>-3.1006241584932788</c:v>
                </c:pt>
                <c:pt idx="79">
                  <c:v>-7.4914699637137439</c:v>
                </c:pt>
                <c:pt idx="80">
                  <c:v>6.7734127119019618</c:v>
                </c:pt>
                <c:pt idx="81">
                  <c:v>6.9158941434918191</c:v>
                </c:pt>
                <c:pt idx="82">
                  <c:v>-4.2800058603864741</c:v>
                </c:pt>
                <c:pt idx="83">
                  <c:v>4.3042949735954359</c:v>
                </c:pt>
                <c:pt idx="84">
                  <c:v>-0.96373567853909492</c:v>
                </c:pt>
                <c:pt idx="85">
                  <c:v>8.5058453675567023</c:v>
                </c:pt>
                <c:pt idx="86">
                  <c:v>-2.9790665563955709</c:v>
                </c:pt>
                <c:pt idx="87">
                  <c:v>2.7774018645879508</c:v>
                </c:pt>
                <c:pt idx="88">
                  <c:v>-4.6781704075421331</c:v>
                </c:pt>
                <c:pt idx="89">
                  <c:v>0.51465863270373369</c:v>
                </c:pt>
                <c:pt idx="90">
                  <c:v>-1.9630516091411678</c:v>
                </c:pt>
                <c:pt idx="91">
                  <c:v>-1.4746979676338796</c:v>
                </c:pt>
                <c:pt idx="92">
                  <c:v>-3.3073569588542888</c:v>
                </c:pt>
                <c:pt idx="93">
                  <c:v>2.851262053774839</c:v>
                </c:pt>
                <c:pt idx="94">
                  <c:v>-5.6430530831578523</c:v>
                </c:pt>
                <c:pt idx="95">
                  <c:v>-1.5888678546280204</c:v>
                </c:pt>
                <c:pt idx="96">
                  <c:v>-7.1528779892882763</c:v>
                </c:pt>
                <c:pt idx="97">
                  <c:v>-4.4859555654626817</c:v>
                </c:pt>
                <c:pt idx="98">
                  <c:v>-0.36364623286846509</c:v>
                </c:pt>
                <c:pt idx="99">
                  <c:v>4.2902232144250547</c:v>
                </c:pt>
                <c:pt idx="100">
                  <c:v>2.5208235254315063</c:v>
                </c:pt>
                <c:pt idx="101">
                  <c:v>1.0256625364377676</c:v>
                </c:pt>
                <c:pt idx="102">
                  <c:v>3.3545867115020336</c:v>
                </c:pt>
                <c:pt idx="103">
                  <c:v>2.8653384888391464</c:v>
                </c:pt>
                <c:pt idx="104">
                  <c:v>-3.8664021893865197E-2</c:v>
                </c:pt>
                <c:pt idx="105">
                  <c:v>2.0638641825015007</c:v>
                </c:pt>
                <c:pt idx="106">
                  <c:v>-6.8562191132585468</c:v>
                </c:pt>
                <c:pt idx="107">
                  <c:v>-6.2210319176427546</c:v>
                </c:pt>
                <c:pt idx="108">
                  <c:v>4.2021962464400815</c:v>
                </c:pt>
                <c:pt idx="109">
                  <c:v>0.94945239176173502</c:v>
                </c:pt>
                <c:pt idx="110">
                  <c:v>1.2693394318743003</c:v>
                </c:pt>
                <c:pt idx="111">
                  <c:v>-2.8596741888606019</c:v>
                </c:pt>
                <c:pt idx="112">
                  <c:v>0.41746346945715374</c:v>
                </c:pt>
                <c:pt idx="113">
                  <c:v>2.7117761406288388</c:v>
                </c:pt>
                <c:pt idx="114">
                  <c:v>7.1513853299947563</c:v>
                </c:pt>
                <c:pt idx="115">
                  <c:v>0.3458181691903377</c:v>
                </c:pt>
                <c:pt idx="116">
                  <c:v>3.2285034138733977</c:v>
                </c:pt>
                <c:pt idx="117">
                  <c:v>-2.7119469516596819</c:v>
                </c:pt>
                <c:pt idx="118">
                  <c:v>8.5873320401970332</c:v>
                </c:pt>
                <c:pt idx="119">
                  <c:v>5.228399712092596</c:v>
                </c:pt>
                <c:pt idx="120">
                  <c:v>6.2414787622836663</c:v>
                </c:pt>
                <c:pt idx="121">
                  <c:v>1.5808625141470678</c:v>
                </c:pt>
                <c:pt idx="122">
                  <c:v>1.9526984961043325</c:v>
                </c:pt>
                <c:pt idx="123">
                  <c:v>-0.82228792813278062</c:v>
                </c:pt>
                <c:pt idx="124">
                  <c:v>0.37043741033229693</c:v>
                </c:pt>
                <c:pt idx="125">
                  <c:v>-0.79252879329347792</c:v>
                </c:pt>
                <c:pt idx="126">
                  <c:v>8.2826532441560872</c:v>
                </c:pt>
                <c:pt idx="127">
                  <c:v>8.7231011439281581</c:v>
                </c:pt>
                <c:pt idx="128">
                  <c:v>2.681666751568855</c:v>
                </c:pt>
                <c:pt idx="129">
                  <c:v>-0.77565309543279604</c:v>
                </c:pt>
                <c:pt idx="130">
                  <c:v>0.31358891083799634</c:v>
                </c:pt>
                <c:pt idx="131">
                  <c:v>4.6410577115686955</c:v>
                </c:pt>
                <c:pt idx="132">
                  <c:v>-6.2627450230142045E-2</c:v>
                </c:pt>
                <c:pt idx="133">
                  <c:v>6.8202658404495828</c:v>
                </c:pt>
                <c:pt idx="134">
                  <c:v>8.9709149742317429</c:v>
                </c:pt>
                <c:pt idx="135">
                  <c:v>0.51648565902305066</c:v>
                </c:pt>
                <c:pt idx="136">
                  <c:v>7.2395017436503757</c:v>
                </c:pt>
                <c:pt idx="137">
                  <c:v>5.5557123041172112</c:v>
                </c:pt>
                <c:pt idx="138">
                  <c:v>5.58148292870559</c:v>
                </c:pt>
                <c:pt idx="139">
                  <c:v>-7.6714022089339622</c:v>
                </c:pt>
                <c:pt idx="140">
                  <c:v>4.8795468822765109</c:v>
                </c:pt>
                <c:pt idx="141">
                  <c:v>-2.1403653062322441</c:v>
                </c:pt>
                <c:pt idx="142">
                  <c:v>3.9164133220305466</c:v>
                </c:pt>
                <c:pt idx="143">
                  <c:v>2.7281404440407702</c:v>
                </c:pt>
                <c:pt idx="144">
                  <c:v>-0.29308036861058184</c:v>
                </c:pt>
                <c:pt idx="145">
                  <c:v>2.2109827954930523</c:v>
                </c:pt>
                <c:pt idx="146">
                  <c:v>-2.0627060036147569</c:v>
                </c:pt>
                <c:pt idx="147">
                  <c:v>6.6520467167574999</c:v>
                </c:pt>
                <c:pt idx="148">
                  <c:v>-3.1497623028205419</c:v>
                </c:pt>
                <c:pt idx="149">
                  <c:v>-1.5495570821921838</c:v>
                </c:pt>
                <c:pt idx="150">
                  <c:v>1.1198494656285174</c:v>
                </c:pt>
                <c:pt idx="151">
                  <c:v>-0.50037200489671108</c:v>
                </c:pt>
                <c:pt idx="152">
                  <c:v>5.6538663457938245</c:v>
                </c:pt>
                <c:pt idx="153">
                  <c:v>-1.6265677136589076</c:v>
                </c:pt>
                <c:pt idx="154">
                  <c:v>-2.4781679417811269</c:v>
                </c:pt>
                <c:pt idx="155">
                  <c:v>6.0228576996843373</c:v>
                </c:pt>
                <c:pt idx="156">
                  <c:v>3.67739253999979</c:v>
                </c:pt>
                <c:pt idx="157">
                  <c:v>-6.8863443261265616</c:v>
                </c:pt>
                <c:pt idx="158">
                  <c:v>2.875773559677139</c:v>
                </c:pt>
                <c:pt idx="159">
                  <c:v>3.2480134836712367</c:v>
                </c:pt>
                <c:pt idx="160">
                  <c:v>-2.5991995065129547</c:v>
                </c:pt>
                <c:pt idx="161">
                  <c:v>-5.045084149214615</c:v>
                </c:pt>
                <c:pt idx="162">
                  <c:v>-4.9162267371857951</c:v>
                </c:pt>
                <c:pt idx="163">
                  <c:v>-0.74984864029511833</c:v>
                </c:pt>
                <c:pt idx="164">
                  <c:v>0.71360473464601526</c:v>
                </c:pt>
                <c:pt idx="165">
                  <c:v>3.1654468665138573</c:v>
                </c:pt>
                <c:pt idx="166">
                  <c:v>2.9003002469524048</c:v>
                </c:pt>
                <c:pt idx="167">
                  <c:v>0.15796569948045303</c:v>
                </c:pt>
                <c:pt idx="168">
                  <c:v>1.3030675025254155</c:v>
                </c:pt>
                <c:pt idx="169">
                  <c:v>-1.8324065752993981</c:v>
                </c:pt>
                <c:pt idx="170">
                  <c:v>-9.5451949926503481</c:v>
                </c:pt>
                <c:pt idx="171">
                  <c:v>-8.9316094795325078</c:v>
                </c:pt>
                <c:pt idx="172">
                  <c:v>3.3309421725981352</c:v>
                </c:pt>
                <c:pt idx="173">
                  <c:v>-0.41737190424010606</c:v>
                </c:pt>
                <c:pt idx="174">
                  <c:v>-2.8771209025505762</c:v>
                </c:pt>
                <c:pt idx="175">
                  <c:v>-1.2037165198907811</c:v>
                </c:pt>
                <c:pt idx="176">
                  <c:v>-0.92001963422430144</c:v>
                </c:pt>
                <c:pt idx="177">
                  <c:v>2.3856270052275548</c:v>
                </c:pt>
                <c:pt idx="178">
                  <c:v>4.4335930107783739</c:v>
                </c:pt>
                <c:pt idx="179">
                  <c:v>-5.8255638295658088</c:v>
                </c:pt>
                <c:pt idx="180">
                  <c:v>1.476380899016398</c:v>
                </c:pt>
                <c:pt idx="181">
                  <c:v>-5.1524100328047417</c:v>
                </c:pt>
                <c:pt idx="182">
                  <c:v>-3.695416859325416</c:v>
                </c:pt>
                <c:pt idx="183">
                  <c:v>-4.2671633956120427</c:v>
                </c:pt>
                <c:pt idx="184">
                  <c:v>-0.76936492648507837</c:v>
                </c:pt>
                <c:pt idx="185">
                  <c:v>-3.4687727685188019</c:v>
                </c:pt>
                <c:pt idx="186">
                  <c:v>-4.1831718436465906</c:v>
                </c:pt>
                <c:pt idx="187">
                  <c:v>-0.36770368908811335</c:v>
                </c:pt>
                <c:pt idx="188">
                  <c:v>-0.59861109917777711</c:v>
                </c:pt>
                <c:pt idx="189">
                  <c:v>-2.4310154982402885</c:v>
                </c:pt>
                <c:pt idx="190">
                  <c:v>0.25547261050451731</c:v>
                </c:pt>
                <c:pt idx="191">
                  <c:v>7.6582085012892236</c:v>
                </c:pt>
                <c:pt idx="192">
                  <c:v>-2.6280631349338801</c:v>
                </c:pt>
                <c:pt idx="193">
                  <c:v>-0.69894956304929323</c:v>
                </c:pt>
                <c:pt idx="194">
                  <c:v>8.1421808384228704</c:v>
                </c:pt>
                <c:pt idx="195">
                  <c:v>2.4900198171226577</c:v>
                </c:pt>
                <c:pt idx="196">
                  <c:v>5.9813910172739533</c:v>
                </c:pt>
                <c:pt idx="197">
                  <c:v>-0.24584055560506002</c:v>
                </c:pt>
                <c:pt idx="198">
                  <c:v>0.14781229650175653</c:v>
                </c:pt>
                <c:pt idx="199">
                  <c:v>6.0620231557000999</c:v>
                </c:pt>
                <c:pt idx="200">
                  <c:v>-3.7296858658876495</c:v>
                </c:pt>
                <c:pt idx="201">
                  <c:v>5.4519892783102186</c:v>
                </c:pt>
                <c:pt idx="202">
                  <c:v>2.2832981646757382</c:v>
                </c:pt>
                <c:pt idx="203">
                  <c:v>-8.9776928436426751</c:v>
                </c:pt>
                <c:pt idx="204">
                  <c:v>1.008160207626446</c:v>
                </c:pt>
                <c:pt idx="205">
                  <c:v>-1.84838923250269</c:v>
                </c:pt>
                <c:pt idx="206">
                  <c:v>10.491673912864705</c:v>
                </c:pt>
                <c:pt idx="207">
                  <c:v>7.3529381897170261</c:v>
                </c:pt>
                <c:pt idx="208">
                  <c:v>-3.7053454672366595</c:v>
                </c:pt>
                <c:pt idx="209">
                  <c:v>-3.1125164269907906</c:v>
                </c:pt>
                <c:pt idx="210">
                  <c:v>-4.7082083848724228</c:v>
                </c:pt>
                <c:pt idx="211">
                  <c:v>2.2265611510521985</c:v>
                </c:pt>
                <c:pt idx="212">
                  <c:v>1.5912379636045024</c:v>
                </c:pt>
                <c:pt idx="213">
                  <c:v>-3.114218353764219</c:v>
                </c:pt>
                <c:pt idx="214">
                  <c:v>4.3415799983034766</c:v>
                </c:pt>
                <c:pt idx="215">
                  <c:v>4.9815633054161594</c:v>
                </c:pt>
                <c:pt idx="216">
                  <c:v>1.403359420235665</c:v>
                </c:pt>
                <c:pt idx="217">
                  <c:v>-4.3147399980639349</c:v>
                </c:pt>
                <c:pt idx="218">
                  <c:v>0.97270506180571559</c:v>
                </c:pt>
                <c:pt idx="219">
                  <c:v>-3.9562097886703853</c:v>
                </c:pt>
                <c:pt idx="220">
                  <c:v>-9.8164018778959647</c:v>
                </c:pt>
                <c:pt idx="221">
                  <c:v>-3.2820934396277366</c:v>
                </c:pt>
                <c:pt idx="222">
                  <c:v>-5.2898748469171579</c:v>
                </c:pt>
                <c:pt idx="223">
                  <c:v>-9.7210194848585409</c:v>
                </c:pt>
                <c:pt idx="224">
                  <c:v>-10.857626656560749</c:v>
                </c:pt>
                <c:pt idx="225">
                  <c:v>-0.19436049550670376</c:v>
                </c:pt>
                <c:pt idx="226">
                  <c:v>-4.3119885662989361</c:v>
                </c:pt>
                <c:pt idx="227">
                  <c:v>4.8346431582049796</c:v>
                </c:pt>
                <c:pt idx="228">
                  <c:v>-1.7842378148812248</c:v>
                </c:pt>
                <c:pt idx="229">
                  <c:v>-4.2560927288425603</c:v>
                </c:pt>
                <c:pt idx="230">
                  <c:v>-7.0760269575514538</c:v>
                </c:pt>
                <c:pt idx="231">
                  <c:v>-6.6754605904164137</c:v>
                </c:pt>
                <c:pt idx="232">
                  <c:v>0.15350830748318423</c:v>
                </c:pt>
                <c:pt idx="233">
                  <c:v>2.6694682820512803</c:v>
                </c:pt>
                <c:pt idx="234">
                  <c:v>2.7632052614997669</c:v>
                </c:pt>
                <c:pt idx="235">
                  <c:v>-5.0866427430566432</c:v>
                </c:pt>
                <c:pt idx="236">
                  <c:v>1.9086384139609684</c:v>
                </c:pt>
                <c:pt idx="237">
                  <c:v>-6.963661907775677</c:v>
                </c:pt>
                <c:pt idx="238">
                  <c:v>-0.59293648596142567</c:v>
                </c:pt>
                <c:pt idx="239">
                  <c:v>4.4677859297169853</c:v>
                </c:pt>
                <c:pt idx="240">
                  <c:v>2.9661473749552023</c:v>
                </c:pt>
                <c:pt idx="241">
                  <c:v>-2.6360389745448671</c:v>
                </c:pt>
                <c:pt idx="242">
                  <c:v>3.1368605128860452</c:v>
                </c:pt>
                <c:pt idx="243">
                  <c:v>8.5874747335381585E-3</c:v>
                </c:pt>
                <c:pt idx="244">
                  <c:v>-0.54062832491518265</c:v>
                </c:pt>
                <c:pt idx="245">
                  <c:v>0.75633582687180123</c:v>
                </c:pt>
                <c:pt idx="246">
                  <c:v>1.5445906981203024</c:v>
                </c:pt>
                <c:pt idx="247">
                  <c:v>-5.901028742965174</c:v>
                </c:pt>
                <c:pt idx="248">
                  <c:v>5.3729006750181547</c:v>
                </c:pt>
                <c:pt idx="249">
                  <c:v>-7.4877351475575828</c:v>
                </c:pt>
                <c:pt idx="250">
                  <c:v>-7.7396636845488587E-2</c:v>
                </c:pt>
                <c:pt idx="251">
                  <c:v>1.1653943595885714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136704"/>
        <c:axId val="237137280"/>
      </c:scatterChart>
      <c:valAx>
        <c:axId val="237136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7280"/>
        <c:crosses val="autoZero"/>
        <c:crossBetween val="midCat"/>
      </c:valAx>
      <c:valAx>
        <c:axId val="2371372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670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Regression4!$C$10:$C$261</c:f>
              <c:numCache>
                <c:formatCode>General</c:formatCode>
                <c:ptCount val="252"/>
                <c:pt idx="0">
                  <c:v>154.25</c:v>
                </c:pt>
                <c:pt idx="1">
                  <c:v>173.25</c:v>
                </c:pt>
                <c:pt idx="2">
                  <c:v>154</c:v>
                </c:pt>
                <c:pt idx="3">
                  <c:v>184.75</c:v>
                </c:pt>
                <c:pt idx="4">
                  <c:v>184.25</c:v>
                </c:pt>
                <c:pt idx="5">
                  <c:v>210.25</c:v>
                </c:pt>
                <c:pt idx="6">
                  <c:v>181</c:v>
                </c:pt>
                <c:pt idx="7">
                  <c:v>176</c:v>
                </c:pt>
                <c:pt idx="8">
                  <c:v>191</c:v>
                </c:pt>
                <c:pt idx="9">
                  <c:v>198.25</c:v>
                </c:pt>
                <c:pt idx="10">
                  <c:v>186.25</c:v>
                </c:pt>
                <c:pt idx="11">
                  <c:v>216</c:v>
                </c:pt>
                <c:pt idx="12">
                  <c:v>180.5</c:v>
                </c:pt>
                <c:pt idx="13">
                  <c:v>205.25</c:v>
                </c:pt>
                <c:pt idx="14">
                  <c:v>187.75</c:v>
                </c:pt>
                <c:pt idx="15">
                  <c:v>162.75</c:v>
                </c:pt>
                <c:pt idx="16">
                  <c:v>195.75</c:v>
                </c:pt>
                <c:pt idx="17">
                  <c:v>209.25</c:v>
                </c:pt>
                <c:pt idx="18">
                  <c:v>183.75</c:v>
                </c:pt>
                <c:pt idx="19">
                  <c:v>211.75</c:v>
                </c:pt>
                <c:pt idx="20">
                  <c:v>179</c:v>
                </c:pt>
                <c:pt idx="21">
                  <c:v>200.5</c:v>
                </c:pt>
                <c:pt idx="22">
                  <c:v>140.25</c:v>
                </c:pt>
                <c:pt idx="23">
                  <c:v>148.75</c:v>
                </c:pt>
                <c:pt idx="24">
                  <c:v>151.25</c:v>
                </c:pt>
                <c:pt idx="25">
                  <c:v>159.25</c:v>
                </c:pt>
                <c:pt idx="26">
                  <c:v>131.5</c:v>
                </c:pt>
                <c:pt idx="27">
                  <c:v>148</c:v>
                </c:pt>
                <c:pt idx="28">
                  <c:v>133.25</c:v>
                </c:pt>
                <c:pt idx="29">
                  <c:v>160.75</c:v>
                </c:pt>
                <c:pt idx="30">
                  <c:v>182</c:v>
                </c:pt>
                <c:pt idx="31">
                  <c:v>160.25</c:v>
                </c:pt>
                <c:pt idx="32">
                  <c:v>168</c:v>
                </c:pt>
                <c:pt idx="33">
                  <c:v>218.5</c:v>
                </c:pt>
                <c:pt idx="34">
                  <c:v>247.25</c:v>
                </c:pt>
                <c:pt idx="35">
                  <c:v>191.75</c:v>
                </c:pt>
                <c:pt idx="36">
                  <c:v>202.25</c:v>
                </c:pt>
                <c:pt idx="37">
                  <c:v>196.75</c:v>
                </c:pt>
                <c:pt idx="38">
                  <c:v>363.15</c:v>
                </c:pt>
                <c:pt idx="39">
                  <c:v>203</c:v>
                </c:pt>
                <c:pt idx="40">
                  <c:v>262.75</c:v>
                </c:pt>
                <c:pt idx="41">
                  <c:v>205</c:v>
                </c:pt>
                <c:pt idx="42">
                  <c:v>217</c:v>
                </c:pt>
                <c:pt idx="43">
                  <c:v>212</c:v>
                </c:pt>
                <c:pt idx="44">
                  <c:v>125.25</c:v>
                </c:pt>
                <c:pt idx="45">
                  <c:v>164.25</c:v>
                </c:pt>
                <c:pt idx="46">
                  <c:v>133.5</c:v>
                </c:pt>
                <c:pt idx="47">
                  <c:v>148.5</c:v>
                </c:pt>
                <c:pt idx="48">
                  <c:v>135.75</c:v>
                </c:pt>
                <c:pt idx="49">
                  <c:v>127.5</c:v>
                </c:pt>
                <c:pt idx="50">
                  <c:v>158.25</c:v>
                </c:pt>
                <c:pt idx="51">
                  <c:v>139.25</c:v>
                </c:pt>
                <c:pt idx="52">
                  <c:v>137.25</c:v>
                </c:pt>
                <c:pt idx="53">
                  <c:v>152.75</c:v>
                </c:pt>
                <c:pt idx="54">
                  <c:v>136.25</c:v>
                </c:pt>
                <c:pt idx="55">
                  <c:v>198</c:v>
                </c:pt>
                <c:pt idx="56">
                  <c:v>181.5</c:v>
                </c:pt>
                <c:pt idx="57">
                  <c:v>201.25</c:v>
                </c:pt>
                <c:pt idx="58">
                  <c:v>202.5</c:v>
                </c:pt>
                <c:pt idx="59">
                  <c:v>179.75</c:v>
                </c:pt>
                <c:pt idx="60">
                  <c:v>216</c:v>
                </c:pt>
                <c:pt idx="61">
                  <c:v>178.75</c:v>
                </c:pt>
                <c:pt idx="62">
                  <c:v>193.25</c:v>
                </c:pt>
                <c:pt idx="63">
                  <c:v>178</c:v>
                </c:pt>
                <c:pt idx="64">
                  <c:v>205.5</c:v>
                </c:pt>
                <c:pt idx="65">
                  <c:v>183.5</c:v>
                </c:pt>
                <c:pt idx="66">
                  <c:v>151.5</c:v>
                </c:pt>
                <c:pt idx="67">
                  <c:v>154.75</c:v>
                </c:pt>
                <c:pt idx="68">
                  <c:v>155.25</c:v>
                </c:pt>
                <c:pt idx="69">
                  <c:v>156.75</c:v>
                </c:pt>
                <c:pt idx="70">
                  <c:v>167.5</c:v>
                </c:pt>
                <c:pt idx="71">
                  <c:v>146.75</c:v>
                </c:pt>
                <c:pt idx="72">
                  <c:v>160.75</c:v>
                </c:pt>
                <c:pt idx="73">
                  <c:v>125</c:v>
                </c:pt>
                <c:pt idx="74">
                  <c:v>143</c:v>
                </c:pt>
                <c:pt idx="75">
                  <c:v>148.25</c:v>
                </c:pt>
                <c:pt idx="76">
                  <c:v>162.5</c:v>
                </c:pt>
                <c:pt idx="77">
                  <c:v>177.75</c:v>
                </c:pt>
                <c:pt idx="78">
                  <c:v>161.25</c:v>
                </c:pt>
                <c:pt idx="79">
                  <c:v>171.25</c:v>
                </c:pt>
                <c:pt idx="80">
                  <c:v>163.75</c:v>
                </c:pt>
                <c:pt idx="81">
                  <c:v>150.25</c:v>
                </c:pt>
                <c:pt idx="82">
                  <c:v>190.25</c:v>
                </c:pt>
                <c:pt idx="83">
                  <c:v>170.75</c:v>
                </c:pt>
                <c:pt idx="84">
                  <c:v>168</c:v>
                </c:pt>
                <c:pt idx="85">
                  <c:v>167</c:v>
                </c:pt>
                <c:pt idx="86">
                  <c:v>157.75</c:v>
                </c:pt>
                <c:pt idx="87">
                  <c:v>160</c:v>
                </c:pt>
                <c:pt idx="88">
                  <c:v>176.75</c:v>
                </c:pt>
                <c:pt idx="89">
                  <c:v>176</c:v>
                </c:pt>
                <c:pt idx="90">
                  <c:v>177</c:v>
                </c:pt>
                <c:pt idx="91">
                  <c:v>179.75</c:v>
                </c:pt>
                <c:pt idx="92">
                  <c:v>165.25</c:v>
                </c:pt>
                <c:pt idx="93">
                  <c:v>192.5</c:v>
                </c:pt>
                <c:pt idx="94">
                  <c:v>184.25</c:v>
                </c:pt>
                <c:pt idx="95">
                  <c:v>224.5</c:v>
                </c:pt>
                <c:pt idx="96">
                  <c:v>188.75</c:v>
                </c:pt>
                <c:pt idx="97">
                  <c:v>162.5</c:v>
                </c:pt>
                <c:pt idx="98">
                  <c:v>156.5</c:v>
                </c:pt>
                <c:pt idx="99">
                  <c:v>197</c:v>
                </c:pt>
                <c:pt idx="100">
                  <c:v>198.5</c:v>
                </c:pt>
                <c:pt idx="101">
                  <c:v>173.75</c:v>
                </c:pt>
                <c:pt idx="102">
                  <c:v>172.75</c:v>
                </c:pt>
                <c:pt idx="103">
                  <c:v>196.75</c:v>
                </c:pt>
                <c:pt idx="104">
                  <c:v>177</c:v>
                </c:pt>
                <c:pt idx="105">
                  <c:v>165.5</c:v>
                </c:pt>
                <c:pt idx="106">
                  <c:v>200.25</c:v>
                </c:pt>
                <c:pt idx="107">
                  <c:v>203.25</c:v>
                </c:pt>
                <c:pt idx="108">
                  <c:v>194</c:v>
                </c:pt>
                <c:pt idx="109">
                  <c:v>168.5</c:v>
                </c:pt>
                <c:pt idx="110">
                  <c:v>170.75</c:v>
                </c:pt>
                <c:pt idx="111">
                  <c:v>183.25</c:v>
                </c:pt>
                <c:pt idx="112">
                  <c:v>178.25</c:v>
                </c:pt>
                <c:pt idx="113">
                  <c:v>163</c:v>
                </c:pt>
                <c:pt idx="114">
                  <c:v>175.25</c:v>
                </c:pt>
                <c:pt idx="115">
                  <c:v>158</c:v>
                </c:pt>
                <c:pt idx="116">
                  <c:v>177.25</c:v>
                </c:pt>
                <c:pt idx="117">
                  <c:v>179</c:v>
                </c:pt>
                <c:pt idx="118">
                  <c:v>191</c:v>
                </c:pt>
                <c:pt idx="119">
                  <c:v>187.5</c:v>
                </c:pt>
                <c:pt idx="120">
                  <c:v>206.5</c:v>
                </c:pt>
                <c:pt idx="121">
                  <c:v>185.25</c:v>
                </c:pt>
                <c:pt idx="122">
                  <c:v>160.25</c:v>
                </c:pt>
                <c:pt idx="123">
                  <c:v>151.5</c:v>
                </c:pt>
                <c:pt idx="124">
                  <c:v>161</c:v>
                </c:pt>
                <c:pt idx="125">
                  <c:v>167</c:v>
                </c:pt>
                <c:pt idx="126">
                  <c:v>177.5</c:v>
                </c:pt>
                <c:pt idx="127">
                  <c:v>152.25</c:v>
                </c:pt>
                <c:pt idx="128">
                  <c:v>192.25</c:v>
                </c:pt>
                <c:pt idx="129">
                  <c:v>165.25</c:v>
                </c:pt>
                <c:pt idx="130">
                  <c:v>171.75</c:v>
                </c:pt>
                <c:pt idx="131">
                  <c:v>171.25</c:v>
                </c:pt>
                <c:pt idx="132">
                  <c:v>197</c:v>
                </c:pt>
                <c:pt idx="133">
                  <c:v>157</c:v>
                </c:pt>
                <c:pt idx="134">
                  <c:v>168.25</c:v>
                </c:pt>
                <c:pt idx="135">
                  <c:v>186</c:v>
                </c:pt>
                <c:pt idx="136">
                  <c:v>166.75</c:v>
                </c:pt>
                <c:pt idx="137">
                  <c:v>187.75</c:v>
                </c:pt>
                <c:pt idx="138">
                  <c:v>168.25</c:v>
                </c:pt>
                <c:pt idx="139">
                  <c:v>212.75</c:v>
                </c:pt>
                <c:pt idx="140">
                  <c:v>176.75</c:v>
                </c:pt>
                <c:pt idx="141">
                  <c:v>173.25</c:v>
                </c:pt>
                <c:pt idx="142">
                  <c:v>167</c:v>
                </c:pt>
                <c:pt idx="143">
                  <c:v>159.75</c:v>
                </c:pt>
                <c:pt idx="144">
                  <c:v>188.15</c:v>
                </c:pt>
                <c:pt idx="145">
                  <c:v>156</c:v>
                </c:pt>
                <c:pt idx="146">
                  <c:v>208.5</c:v>
                </c:pt>
                <c:pt idx="147">
                  <c:v>206.5</c:v>
                </c:pt>
                <c:pt idx="148">
                  <c:v>143.75</c:v>
                </c:pt>
                <c:pt idx="149">
                  <c:v>223</c:v>
                </c:pt>
                <c:pt idx="150">
                  <c:v>152.25</c:v>
                </c:pt>
                <c:pt idx="151">
                  <c:v>241.75</c:v>
                </c:pt>
                <c:pt idx="152">
                  <c:v>146</c:v>
                </c:pt>
                <c:pt idx="153">
                  <c:v>156.75</c:v>
                </c:pt>
                <c:pt idx="154">
                  <c:v>200.25</c:v>
                </c:pt>
                <c:pt idx="155">
                  <c:v>171.5</c:v>
                </c:pt>
                <c:pt idx="156">
                  <c:v>205.75</c:v>
                </c:pt>
                <c:pt idx="157">
                  <c:v>182.5</c:v>
                </c:pt>
                <c:pt idx="158">
                  <c:v>136.5</c:v>
                </c:pt>
                <c:pt idx="159">
                  <c:v>177.25</c:v>
                </c:pt>
                <c:pt idx="160">
                  <c:v>151.25</c:v>
                </c:pt>
                <c:pt idx="161">
                  <c:v>196</c:v>
                </c:pt>
                <c:pt idx="162">
                  <c:v>184.25</c:v>
                </c:pt>
                <c:pt idx="163">
                  <c:v>140</c:v>
                </c:pt>
                <c:pt idx="164">
                  <c:v>218.75</c:v>
                </c:pt>
                <c:pt idx="165">
                  <c:v>217</c:v>
                </c:pt>
                <c:pt idx="166">
                  <c:v>166.25</c:v>
                </c:pt>
                <c:pt idx="167">
                  <c:v>224.75</c:v>
                </c:pt>
                <c:pt idx="168">
                  <c:v>228.25</c:v>
                </c:pt>
                <c:pt idx="169">
                  <c:v>172.75</c:v>
                </c:pt>
                <c:pt idx="170">
                  <c:v>152.25</c:v>
                </c:pt>
                <c:pt idx="171">
                  <c:v>125.75</c:v>
                </c:pt>
                <c:pt idx="172">
                  <c:v>177.25</c:v>
                </c:pt>
                <c:pt idx="173">
                  <c:v>176.25</c:v>
                </c:pt>
                <c:pt idx="174">
                  <c:v>226.75</c:v>
                </c:pt>
                <c:pt idx="175">
                  <c:v>145.25</c:v>
                </c:pt>
                <c:pt idx="176">
                  <c:v>151</c:v>
                </c:pt>
                <c:pt idx="177">
                  <c:v>241.25</c:v>
                </c:pt>
                <c:pt idx="178">
                  <c:v>187.25</c:v>
                </c:pt>
                <c:pt idx="179">
                  <c:v>234.75</c:v>
                </c:pt>
                <c:pt idx="180">
                  <c:v>219.25</c:v>
                </c:pt>
                <c:pt idx="181">
                  <c:v>118.5</c:v>
                </c:pt>
                <c:pt idx="182">
                  <c:v>145.75</c:v>
                </c:pt>
                <c:pt idx="183">
                  <c:v>159.25</c:v>
                </c:pt>
                <c:pt idx="184">
                  <c:v>170.5</c:v>
                </c:pt>
                <c:pt idx="185">
                  <c:v>167.5</c:v>
                </c:pt>
                <c:pt idx="186">
                  <c:v>232.75</c:v>
                </c:pt>
                <c:pt idx="187">
                  <c:v>210.5</c:v>
                </c:pt>
                <c:pt idx="188">
                  <c:v>202.25</c:v>
                </c:pt>
                <c:pt idx="189">
                  <c:v>185</c:v>
                </c:pt>
                <c:pt idx="190">
                  <c:v>153</c:v>
                </c:pt>
                <c:pt idx="191">
                  <c:v>244.25</c:v>
                </c:pt>
                <c:pt idx="192">
                  <c:v>193.5</c:v>
                </c:pt>
                <c:pt idx="193">
                  <c:v>224.75</c:v>
                </c:pt>
                <c:pt idx="194">
                  <c:v>162.75</c:v>
                </c:pt>
                <c:pt idx="195">
                  <c:v>180</c:v>
                </c:pt>
                <c:pt idx="196">
                  <c:v>156.25</c:v>
                </c:pt>
                <c:pt idx="197">
                  <c:v>168</c:v>
                </c:pt>
                <c:pt idx="198">
                  <c:v>167.25</c:v>
                </c:pt>
                <c:pt idx="199">
                  <c:v>170.75</c:v>
                </c:pt>
                <c:pt idx="200">
                  <c:v>178.25</c:v>
                </c:pt>
                <c:pt idx="201">
                  <c:v>150</c:v>
                </c:pt>
                <c:pt idx="202">
                  <c:v>200.5</c:v>
                </c:pt>
                <c:pt idx="203">
                  <c:v>184</c:v>
                </c:pt>
                <c:pt idx="204">
                  <c:v>223</c:v>
                </c:pt>
                <c:pt idx="205">
                  <c:v>208.75</c:v>
                </c:pt>
                <c:pt idx="206">
                  <c:v>166</c:v>
                </c:pt>
                <c:pt idx="207">
                  <c:v>195</c:v>
                </c:pt>
                <c:pt idx="208">
                  <c:v>160.5</c:v>
                </c:pt>
                <c:pt idx="209">
                  <c:v>159.75</c:v>
                </c:pt>
                <c:pt idx="210">
                  <c:v>140.5</c:v>
                </c:pt>
                <c:pt idx="211">
                  <c:v>216.25</c:v>
                </c:pt>
                <c:pt idx="212">
                  <c:v>168.25</c:v>
                </c:pt>
                <c:pt idx="213">
                  <c:v>194.75</c:v>
                </c:pt>
                <c:pt idx="214">
                  <c:v>172.75</c:v>
                </c:pt>
                <c:pt idx="215">
                  <c:v>219</c:v>
                </c:pt>
                <c:pt idx="216">
                  <c:v>149.25</c:v>
                </c:pt>
                <c:pt idx="217">
                  <c:v>154.5</c:v>
                </c:pt>
                <c:pt idx="218">
                  <c:v>199.25</c:v>
                </c:pt>
                <c:pt idx="219">
                  <c:v>154.5</c:v>
                </c:pt>
                <c:pt idx="220">
                  <c:v>153.25</c:v>
                </c:pt>
                <c:pt idx="221">
                  <c:v>230</c:v>
                </c:pt>
                <c:pt idx="222">
                  <c:v>161.75</c:v>
                </c:pt>
                <c:pt idx="223">
                  <c:v>142.25</c:v>
                </c:pt>
                <c:pt idx="224">
                  <c:v>179.75</c:v>
                </c:pt>
                <c:pt idx="225">
                  <c:v>126.5</c:v>
                </c:pt>
                <c:pt idx="226">
                  <c:v>169.5</c:v>
                </c:pt>
                <c:pt idx="227">
                  <c:v>198.5</c:v>
                </c:pt>
                <c:pt idx="228">
                  <c:v>174.5</c:v>
                </c:pt>
                <c:pt idx="229">
                  <c:v>167.75</c:v>
                </c:pt>
                <c:pt idx="230">
                  <c:v>147.75</c:v>
                </c:pt>
                <c:pt idx="231">
                  <c:v>182.25</c:v>
                </c:pt>
                <c:pt idx="232">
                  <c:v>175.5</c:v>
                </c:pt>
                <c:pt idx="233">
                  <c:v>161.75</c:v>
                </c:pt>
                <c:pt idx="234">
                  <c:v>157.75</c:v>
                </c:pt>
                <c:pt idx="235">
                  <c:v>168.75</c:v>
                </c:pt>
                <c:pt idx="236">
                  <c:v>191.5</c:v>
                </c:pt>
                <c:pt idx="237">
                  <c:v>219.15</c:v>
                </c:pt>
                <c:pt idx="238">
                  <c:v>155.25</c:v>
                </c:pt>
                <c:pt idx="239">
                  <c:v>189.75</c:v>
                </c:pt>
                <c:pt idx="240">
                  <c:v>127.5</c:v>
                </c:pt>
                <c:pt idx="241">
                  <c:v>224.5</c:v>
                </c:pt>
                <c:pt idx="242">
                  <c:v>234.25</c:v>
                </c:pt>
                <c:pt idx="243">
                  <c:v>227.75</c:v>
                </c:pt>
                <c:pt idx="244">
                  <c:v>199.5</c:v>
                </c:pt>
                <c:pt idx="245">
                  <c:v>155.5</c:v>
                </c:pt>
                <c:pt idx="246">
                  <c:v>215.5</c:v>
                </c:pt>
                <c:pt idx="247">
                  <c:v>134.25</c:v>
                </c:pt>
                <c:pt idx="248">
                  <c:v>201</c:v>
                </c:pt>
                <c:pt idx="249">
                  <c:v>186.75</c:v>
                </c:pt>
                <c:pt idx="250">
                  <c:v>190.75</c:v>
                </c:pt>
                <c:pt idx="251">
                  <c:v>207.5</c:v>
                </c:pt>
              </c:numCache>
            </c:numRef>
          </c:xVal>
          <c:yVal>
            <c:numRef>
              <c:f>Regression4!$D$10:$D$261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139008"/>
        <c:axId val="237139584"/>
      </c:scatterChart>
      <c:valAx>
        <c:axId val="237139008"/>
        <c:scaling>
          <c:orientation val="minMax"/>
          <c:min val="10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Weight (pounds)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9584"/>
        <c:crosses val="autoZero"/>
        <c:crossBetween val="midCat"/>
      </c:valAx>
      <c:valAx>
        <c:axId val="2371395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3900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Regression5!$B$10:$B$261</c:f>
              <c:numCache>
                <c:formatCode>General</c:formatCode>
                <c:ptCount val="252"/>
                <c:pt idx="0">
                  <c:v>93.1</c:v>
                </c:pt>
                <c:pt idx="1">
                  <c:v>93.6</c:v>
                </c:pt>
                <c:pt idx="2">
                  <c:v>95.8</c:v>
                </c:pt>
                <c:pt idx="3">
                  <c:v>101.8</c:v>
                </c:pt>
                <c:pt idx="4">
                  <c:v>97.3</c:v>
                </c:pt>
                <c:pt idx="5">
                  <c:v>104.5</c:v>
                </c:pt>
                <c:pt idx="6">
                  <c:v>105.1</c:v>
                </c:pt>
                <c:pt idx="7">
                  <c:v>99.6</c:v>
                </c:pt>
                <c:pt idx="8">
                  <c:v>100.9</c:v>
                </c:pt>
                <c:pt idx="9">
                  <c:v>99.6</c:v>
                </c:pt>
                <c:pt idx="10">
                  <c:v>101.5</c:v>
                </c:pt>
                <c:pt idx="11">
                  <c:v>103.6</c:v>
                </c:pt>
                <c:pt idx="12">
                  <c:v>102</c:v>
                </c:pt>
                <c:pt idx="13">
                  <c:v>104.1</c:v>
                </c:pt>
                <c:pt idx="14">
                  <c:v>101.3</c:v>
                </c:pt>
                <c:pt idx="15">
                  <c:v>99.1</c:v>
                </c:pt>
                <c:pt idx="16">
                  <c:v>101.9</c:v>
                </c:pt>
                <c:pt idx="17">
                  <c:v>107.6</c:v>
                </c:pt>
                <c:pt idx="18">
                  <c:v>106.8</c:v>
                </c:pt>
                <c:pt idx="19">
                  <c:v>106.2</c:v>
                </c:pt>
                <c:pt idx="20">
                  <c:v>103.3</c:v>
                </c:pt>
                <c:pt idx="21">
                  <c:v>111.4</c:v>
                </c:pt>
                <c:pt idx="22">
                  <c:v>86</c:v>
                </c:pt>
                <c:pt idx="23">
                  <c:v>86.7</c:v>
                </c:pt>
                <c:pt idx="24">
                  <c:v>90.2</c:v>
                </c:pt>
                <c:pt idx="25">
                  <c:v>89.6</c:v>
                </c:pt>
                <c:pt idx="26">
                  <c:v>88.6</c:v>
                </c:pt>
                <c:pt idx="27">
                  <c:v>97.4</c:v>
                </c:pt>
                <c:pt idx="28">
                  <c:v>93.5</c:v>
                </c:pt>
                <c:pt idx="29">
                  <c:v>97.4</c:v>
                </c:pt>
                <c:pt idx="30">
                  <c:v>100.5</c:v>
                </c:pt>
                <c:pt idx="31">
                  <c:v>93.5</c:v>
                </c:pt>
                <c:pt idx="32">
                  <c:v>93</c:v>
                </c:pt>
                <c:pt idx="33">
                  <c:v>111.7</c:v>
                </c:pt>
                <c:pt idx="34">
                  <c:v>117</c:v>
                </c:pt>
                <c:pt idx="35">
                  <c:v>118.5</c:v>
                </c:pt>
                <c:pt idx="36">
                  <c:v>106.5</c:v>
                </c:pt>
                <c:pt idx="37">
                  <c:v>105.6</c:v>
                </c:pt>
                <c:pt idx="38">
                  <c:v>136.19999999999999</c:v>
                </c:pt>
                <c:pt idx="39">
                  <c:v>114.8</c:v>
                </c:pt>
                <c:pt idx="40">
                  <c:v>128.30000000000001</c:v>
                </c:pt>
                <c:pt idx="41">
                  <c:v>106</c:v>
                </c:pt>
                <c:pt idx="42">
                  <c:v>113.3</c:v>
                </c:pt>
                <c:pt idx="43">
                  <c:v>106.6</c:v>
                </c:pt>
                <c:pt idx="44">
                  <c:v>85.1</c:v>
                </c:pt>
                <c:pt idx="45">
                  <c:v>96.6</c:v>
                </c:pt>
                <c:pt idx="46">
                  <c:v>88.2</c:v>
                </c:pt>
                <c:pt idx="47">
                  <c:v>89.8</c:v>
                </c:pt>
                <c:pt idx="48">
                  <c:v>92.3</c:v>
                </c:pt>
                <c:pt idx="49">
                  <c:v>83.4</c:v>
                </c:pt>
                <c:pt idx="50">
                  <c:v>90.2</c:v>
                </c:pt>
                <c:pt idx="51">
                  <c:v>89.2</c:v>
                </c:pt>
                <c:pt idx="52">
                  <c:v>89.7</c:v>
                </c:pt>
                <c:pt idx="53">
                  <c:v>93.3</c:v>
                </c:pt>
                <c:pt idx="54">
                  <c:v>87.6</c:v>
                </c:pt>
                <c:pt idx="55">
                  <c:v>107.6</c:v>
                </c:pt>
                <c:pt idx="56">
                  <c:v>100</c:v>
                </c:pt>
                <c:pt idx="57">
                  <c:v>111.5</c:v>
                </c:pt>
                <c:pt idx="58">
                  <c:v>115.4</c:v>
                </c:pt>
                <c:pt idx="59">
                  <c:v>104.8</c:v>
                </c:pt>
                <c:pt idx="60">
                  <c:v>112.3</c:v>
                </c:pt>
                <c:pt idx="61">
                  <c:v>102.9</c:v>
                </c:pt>
                <c:pt idx="62">
                  <c:v>107.6</c:v>
                </c:pt>
                <c:pt idx="63">
                  <c:v>105.3</c:v>
                </c:pt>
                <c:pt idx="64">
                  <c:v>105.3</c:v>
                </c:pt>
                <c:pt idx="65">
                  <c:v>103</c:v>
                </c:pt>
                <c:pt idx="66">
                  <c:v>90</c:v>
                </c:pt>
                <c:pt idx="67">
                  <c:v>95.4</c:v>
                </c:pt>
                <c:pt idx="68">
                  <c:v>89.3</c:v>
                </c:pt>
                <c:pt idx="69">
                  <c:v>94.4</c:v>
                </c:pt>
                <c:pt idx="70">
                  <c:v>97.6</c:v>
                </c:pt>
                <c:pt idx="71">
                  <c:v>88.5</c:v>
                </c:pt>
                <c:pt idx="72">
                  <c:v>93.6</c:v>
                </c:pt>
                <c:pt idx="73">
                  <c:v>87.7</c:v>
                </c:pt>
                <c:pt idx="74">
                  <c:v>93.4</c:v>
                </c:pt>
                <c:pt idx="75">
                  <c:v>91.6</c:v>
                </c:pt>
                <c:pt idx="76">
                  <c:v>91.6</c:v>
                </c:pt>
                <c:pt idx="77">
                  <c:v>102</c:v>
                </c:pt>
                <c:pt idx="78">
                  <c:v>96.4</c:v>
                </c:pt>
                <c:pt idx="79">
                  <c:v>102.7</c:v>
                </c:pt>
                <c:pt idx="80">
                  <c:v>97.7</c:v>
                </c:pt>
                <c:pt idx="81">
                  <c:v>97.1</c:v>
                </c:pt>
                <c:pt idx="82">
                  <c:v>103.1</c:v>
                </c:pt>
                <c:pt idx="83">
                  <c:v>101.8</c:v>
                </c:pt>
                <c:pt idx="84">
                  <c:v>101.4</c:v>
                </c:pt>
                <c:pt idx="85">
                  <c:v>98.9</c:v>
                </c:pt>
                <c:pt idx="86">
                  <c:v>97.5</c:v>
                </c:pt>
                <c:pt idx="87">
                  <c:v>104.3</c:v>
                </c:pt>
                <c:pt idx="88">
                  <c:v>97.3</c:v>
                </c:pt>
                <c:pt idx="89">
                  <c:v>96.7</c:v>
                </c:pt>
                <c:pt idx="90">
                  <c:v>99.7</c:v>
                </c:pt>
                <c:pt idx="91">
                  <c:v>101.9</c:v>
                </c:pt>
                <c:pt idx="92">
                  <c:v>97.2</c:v>
                </c:pt>
                <c:pt idx="93">
                  <c:v>106.6</c:v>
                </c:pt>
                <c:pt idx="94">
                  <c:v>99.6</c:v>
                </c:pt>
                <c:pt idx="95">
                  <c:v>113.2</c:v>
                </c:pt>
                <c:pt idx="96">
                  <c:v>99.1</c:v>
                </c:pt>
                <c:pt idx="97">
                  <c:v>99.4</c:v>
                </c:pt>
                <c:pt idx="98">
                  <c:v>95.1</c:v>
                </c:pt>
                <c:pt idx="99">
                  <c:v>107.5</c:v>
                </c:pt>
                <c:pt idx="100">
                  <c:v>106.5</c:v>
                </c:pt>
                <c:pt idx="101">
                  <c:v>99.1</c:v>
                </c:pt>
                <c:pt idx="102">
                  <c:v>96.7</c:v>
                </c:pt>
                <c:pt idx="103">
                  <c:v>103.5</c:v>
                </c:pt>
                <c:pt idx="104">
                  <c:v>104</c:v>
                </c:pt>
                <c:pt idx="105">
                  <c:v>93.1</c:v>
                </c:pt>
                <c:pt idx="106">
                  <c:v>105.2</c:v>
                </c:pt>
                <c:pt idx="107">
                  <c:v>110</c:v>
                </c:pt>
                <c:pt idx="108">
                  <c:v>110.1</c:v>
                </c:pt>
                <c:pt idx="109">
                  <c:v>97.8</c:v>
                </c:pt>
                <c:pt idx="110">
                  <c:v>96.3</c:v>
                </c:pt>
                <c:pt idx="111">
                  <c:v>108</c:v>
                </c:pt>
                <c:pt idx="112">
                  <c:v>99.7</c:v>
                </c:pt>
                <c:pt idx="113">
                  <c:v>93.5</c:v>
                </c:pt>
                <c:pt idx="114">
                  <c:v>100.7</c:v>
                </c:pt>
                <c:pt idx="115">
                  <c:v>97</c:v>
                </c:pt>
                <c:pt idx="116">
                  <c:v>96</c:v>
                </c:pt>
                <c:pt idx="117">
                  <c:v>99.2</c:v>
                </c:pt>
                <c:pt idx="118">
                  <c:v>95.4</c:v>
                </c:pt>
                <c:pt idx="119">
                  <c:v>101.8</c:v>
                </c:pt>
                <c:pt idx="120">
                  <c:v>104.3</c:v>
                </c:pt>
                <c:pt idx="121">
                  <c:v>99.2</c:v>
                </c:pt>
                <c:pt idx="122">
                  <c:v>99.3</c:v>
                </c:pt>
                <c:pt idx="123">
                  <c:v>94</c:v>
                </c:pt>
                <c:pt idx="124">
                  <c:v>98.9</c:v>
                </c:pt>
                <c:pt idx="125">
                  <c:v>101</c:v>
                </c:pt>
                <c:pt idx="126">
                  <c:v>98.7</c:v>
                </c:pt>
                <c:pt idx="127">
                  <c:v>95.9</c:v>
                </c:pt>
                <c:pt idx="128">
                  <c:v>103.9</c:v>
                </c:pt>
                <c:pt idx="129">
                  <c:v>96.2</c:v>
                </c:pt>
                <c:pt idx="130">
                  <c:v>97.8</c:v>
                </c:pt>
                <c:pt idx="131">
                  <c:v>94.6</c:v>
                </c:pt>
                <c:pt idx="132">
                  <c:v>103.6</c:v>
                </c:pt>
                <c:pt idx="133">
                  <c:v>100.4</c:v>
                </c:pt>
                <c:pt idx="134">
                  <c:v>98.4</c:v>
                </c:pt>
                <c:pt idx="135">
                  <c:v>104.6</c:v>
                </c:pt>
                <c:pt idx="136">
                  <c:v>92.9</c:v>
                </c:pt>
                <c:pt idx="137">
                  <c:v>97.8</c:v>
                </c:pt>
                <c:pt idx="138">
                  <c:v>98.3</c:v>
                </c:pt>
                <c:pt idx="139">
                  <c:v>104.7</c:v>
                </c:pt>
                <c:pt idx="140">
                  <c:v>98.6</c:v>
                </c:pt>
                <c:pt idx="141">
                  <c:v>99.5</c:v>
                </c:pt>
                <c:pt idx="142">
                  <c:v>102.7</c:v>
                </c:pt>
                <c:pt idx="143">
                  <c:v>92.1</c:v>
                </c:pt>
                <c:pt idx="144">
                  <c:v>96.6</c:v>
                </c:pt>
                <c:pt idx="145">
                  <c:v>92.7</c:v>
                </c:pt>
                <c:pt idx="146">
                  <c:v>102</c:v>
                </c:pt>
                <c:pt idx="147">
                  <c:v>110.9</c:v>
                </c:pt>
                <c:pt idx="148">
                  <c:v>92.3</c:v>
                </c:pt>
                <c:pt idx="149">
                  <c:v>114.1</c:v>
                </c:pt>
                <c:pt idx="150">
                  <c:v>92.9</c:v>
                </c:pt>
                <c:pt idx="151">
                  <c:v>108.3</c:v>
                </c:pt>
                <c:pt idx="152">
                  <c:v>88.5</c:v>
                </c:pt>
                <c:pt idx="153">
                  <c:v>94</c:v>
                </c:pt>
                <c:pt idx="154">
                  <c:v>101.1</c:v>
                </c:pt>
                <c:pt idx="155">
                  <c:v>92.1</c:v>
                </c:pt>
                <c:pt idx="156">
                  <c:v>105.6</c:v>
                </c:pt>
                <c:pt idx="157">
                  <c:v>98.5</c:v>
                </c:pt>
                <c:pt idx="158">
                  <c:v>88.7</c:v>
                </c:pt>
                <c:pt idx="159">
                  <c:v>101.1</c:v>
                </c:pt>
                <c:pt idx="160">
                  <c:v>94</c:v>
                </c:pt>
                <c:pt idx="161">
                  <c:v>103.8</c:v>
                </c:pt>
                <c:pt idx="162">
                  <c:v>98.9</c:v>
                </c:pt>
                <c:pt idx="163">
                  <c:v>89.2</c:v>
                </c:pt>
                <c:pt idx="164">
                  <c:v>111.4</c:v>
                </c:pt>
                <c:pt idx="165">
                  <c:v>107.5</c:v>
                </c:pt>
                <c:pt idx="166">
                  <c:v>99.1</c:v>
                </c:pt>
                <c:pt idx="167">
                  <c:v>108.2</c:v>
                </c:pt>
                <c:pt idx="168">
                  <c:v>114.9</c:v>
                </c:pt>
                <c:pt idx="169">
                  <c:v>99.1</c:v>
                </c:pt>
                <c:pt idx="170">
                  <c:v>92.2</c:v>
                </c:pt>
                <c:pt idx="171">
                  <c:v>90.8</c:v>
                </c:pt>
                <c:pt idx="172">
                  <c:v>100.5</c:v>
                </c:pt>
                <c:pt idx="173">
                  <c:v>98.2</c:v>
                </c:pt>
                <c:pt idx="174">
                  <c:v>115.3</c:v>
                </c:pt>
                <c:pt idx="175">
                  <c:v>96.8</c:v>
                </c:pt>
                <c:pt idx="176">
                  <c:v>92.6</c:v>
                </c:pt>
                <c:pt idx="177">
                  <c:v>119.2</c:v>
                </c:pt>
                <c:pt idx="178">
                  <c:v>102.7</c:v>
                </c:pt>
                <c:pt idx="179">
                  <c:v>109.5</c:v>
                </c:pt>
                <c:pt idx="180">
                  <c:v>108.5</c:v>
                </c:pt>
                <c:pt idx="181">
                  <c:v>79.3</c:v>
                </c:pt>
                <c:pt idx="182">
                  <c:v>95.5</c:v>
                </c:pt>
                <c:pt idx="183">
                  <c:v>92.3</c:v>
                </c:pt>
                <c:pt idx="184">
                  <c:v>98.9</c:v>
                </c:pt>
                <c:pt idx="185">
                  <c:v>89.5</c:v>
                </c:pt>
                <c:pt idx="186">
                  <c:v>117.5</c:v>
                </c:pt>
                <c:pt idx="187">
                  <c:v>107.4</c:v>
                </c:pt>
                <c:pt idx="188">
                  <c:v>109.2</c:v>
                </c:pt>
                <c:pt idx="189">
                  <c:v>103.4</c:v>
                </c:pt>
                <c:pt idx="190">
                  <c:v>91.4</c:v>
                </c:pt>
                <c:pt idx="191">
                  <c:v>115.2</c:v>
                </c:pt>
                <c:pt idx="192">
                  <c:v>104.9</c:v>
                </c:pt>
                <c:pt idx="193">
                  <c:v>106.7</c:v>
                </c:pt>
                <c:pt idx="194">
                  <c:v>92.2</c:v>
                </c:pt>
                <c:pt idx="195">
                  <c:v>101.6</c:v>
                </c:pt>
                <c:pt idx="196">
                  <c:v>97.8</c:v>
                </c:pt>
                <c:pt idx="197">
                  <c:v>92</c:v>
                </c:pt>
                <c:pt idx="198">
                  <c:v>94</c:v>
                </c:pt>
                <c:pt idx="199">
                  <c:v>103.7</c:v>
                </c:pt>
                <c:pt idx="200">
                  <c:v>102.7</c:v>
                </c:pt>
                <c:pt idx="201">
                  <c:v>91.1</c:v>
                </c:pt>
                <c:pt idx="202">
                  <c:v>107.2</c:v>
                </c:pt>
                <c:pt idx="203">
                  <c:v>100.8</c:v>
                </c:pt>
                <c:pt idx="204">
                  <c:v>121.6</c:v>
                </c:pt>
                <c:pt idx="205">
                  <c:v>105.6</c:v>
                </c:pt>
                <c:pt idx="206">
                  <c:v>100.6</c:v>
                </c:pt>
                <c:pt idx="207">
                  <c:v>102.7</c:v>
                </c:pt>
                <c:pt idx="208">
                  <c:v>99.8</c:v>
                </c:pt>
                <c:pt idx="209">
                  <c:v>92.9</c:v>
                </c:pt>
                <c:pt idx="210">
                  <c:v>91.2</c:v>
                </c:pt>
                <c:pt idx="211">
                  <c:v>115.6</c:v>
                </c:pt>
                <c:pt idx="212">
                  <c:v>98.3</c:v>
                </c:pt>
                <c:pt idx="213">
                  <c:v>103.7</c:v>
                </c:pt>
                <c:pt idx="214">
                  <c:v>98.7</c:v>
                </c:pt>
                <c:pt idx="215">
                  <c:v>119.8</c:v>
                </c:pt>
                <c:pt idx="216">
                  <c:v>92.8</c:v>
                </c:pt>
                <c:pt idx="217">
                  <c:v>93.3</c:v>
                </c:pt>
                <c:pt idx="218">
                  <c:v>106.8</c:v>
                </c:pt>
                <c:pt idx="219">
                  <c:v>93.9</c:v>
                </c:pt>
                <c:pt idx="220">
                  <c:v>99</c:v>
                </c:pt>
                <c:pt idx="221">
                  <c:v>119.9</c:v>
                </c:pt>
                <c:pt idx="222">
                  <c:v>94.2</c:v>
                </c:pt>
                <c:pt idx="223">
                  <c:v>92.7</c:v>
                </c:pt>
                <c:pt idx="224">
                  <c:v>106.9</c:v>
                </c:pt>
                <c:pt idx="225">
                  <c:v>88.8</c:v>
                </c:pt>
                <c:pt idx="226">
                  <c:v>101.7</c:v>
                </c:pt>
                <c:pt idx="227">
                  <c:v>105.3</c:v>
                </c:pt>
                <c:pt idx="228">
                  <c:v>104</c:v>
                </c:pt>
                <c:pt idx="229">
                  <c:v>98.6</c:v>
                </c:pt>
                <c:pt idx="230">
                  <c:v>99.6</c:v>
                </c:pt>
                <c:pt idx="231">
                  <c:v>103.4</c:v>
                </c:pt>
                <c:pt idx="232">
                  <c:v>100.2</c:v>
                </c:pt>
                <c:pt idx="233">
                  <c:v>94.9</c:v>
                </c:pt>
                <c:pt idx="234">
                  <c:v>97.2</c:v>
                </c:pt>
                <c:pt idx="235">
                  <c:v>104.7</c:v>
                </c:pt>
                <c:pt idx="236">
                  <c:v>104</c:v>
                </c:pt>
                <c:pt idx="237">
                  <c:v>117.6</c:v>
                </c:pt>
                <c:pt idx="238">
                  <c:v>95.8</c:v>
                </c:pt>
                <c:pt idx="239">
                  <c:v>106.4</c:v>
                </c:pt>
                <c:pt idx="240">
                  <c:v>93</c:v>
                </c:pt>
                <c:pt idx="241">
                  <c:v>119.6</c:v>
                </c:pt>
                <c:pt idx="242">
                  <c:v>119.7</c:v>
                </c:pt>
                <c:pt idx="243">
                  <c:v>115.8</c:v>
                </c:pt>
                <c:pt idx="244">
                  <c:v>118.3</c:v>
                </c:pt>
                <c:pt idx="245">
                  <c:v>97.4</c:v>
                </c:pt>
                <c:pt idx="246">
                  <c:v>113.7</c:v>
                </c:pt>
                <c:pt idx="247">
                  <c:v>89.2</c:v>
                </c:pt>
                <c:pt idx="248">
                  <c:v>108.5</c:v>
                </c:pt>
                <c:pt idx="249">
                  <c:v>111.1</c:v>
                </c:pt>
                <c:pt idx="250">
                  <c:v>108.3</c:v>
                </c:pt>
                <c:pt idx="251">
                  <c:v>112.4</c:v>
                </c:pt>
              </c:numCache>
            </c:numRef>
          </c:xVal>
          <c:yVal>
            <c:numRef>
              <c:f>Regression5!$D$10:$D$261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141312"/>
        <c:axId val="237412352"/>
      </c:scatterChart>
      <c:valAx>
        <c:axId val="237141312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Chest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412352"/>
        <c:crosses val="autoZero"/>
        <c:crossBetween val="midCat"/>
      </c:valAx>
      <c:valAx>
        <c:axId val="2374123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14131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Regression5!$E$10:$E$261</c:f>
              <c:numCache>
                <c:formatCode>General</c:formatCode>
                <c:ptCount val="252"/>
                <c:pt idx="0">
                  <c:v>13.77188213393506</c:v>
                </c:pt>
                <c:pt idx="1">
                  <c:v>13.732827053671903</c:v>
                </c:pt>
                <c:pt idx="2">
                  <c:v>15.852449751182096</c:v>
                </c:pt>
                <c:pt idx="3">
                  <c:v>19.778455596427499</c:v>
                </c:pt>
                <c:pt idx="4">
                  <c:v>16.331265940683046</c:v>
                </c:pt>
                <c:pt idx="5">
                  <c:v>21.28532146302112</c:v>
                </c:pt>
                <c:pt idx="6">
                  <c:v>22.398112691812507</c:v>
                </c:pt>
                <c:pt idx="7">
                  <c:v>18.282663928754026</c:v>
                </c:pt>
                <c:pt idx="8">
                  <c:v>18.947541699583496</c:v>
                </c:pt>
                <c:pt idx="9">
                  <c:v>17.786941056830202</c:v>
                </c:pt>
                <c:pt idx="10">
                  <c:v>19.514480777267753</c:v>
                </c:pt>
                <c:pt idx="11">
                  <c:v>20.465547405995615</c:v>
                </c:pt>
                <c:pt idx="12">
                  <c:v>20.026847768020978</c:v>
                </c:pt>
                <c:pt idx="13">
                  <c:v>21.089312794933974</c:v>
                </c:pt>
                <c:pt idx="14">
                  <c:v>19.327357724676091</c:v>
                </c:pt>
                <c:pt idx="15">
                  <c:v>18.193610851104285</c:v>
                </c:pt>
                <c:pt idx="16">
                  <c:v>19.610230886988283</c:v>
                </c:pt>
                <c:pt idx="17">
                  <c:v>23.690005906268173</c:v>
                </c:pt>
                <c:pt idx="18">
                  <c:v>23.643323604467803</c:v>
                </c:pt>
                <c:pt idx="19">
                  <c:v>22.558381975222698</c:v>
                </c:pt>
                <c:pt idx="20">
                  <c:v>21.059340252861375</c:v>
                </c:pt>
                <c:pt idx="21">
                  <c:v>26.805320232678657</c:v>
                </c:pt>
                <c:pt idx="22">
                  <c:v>8.6273222225207462</c:v>
                </c:pt>
                <c:pt idx="23">
                  <c:v>8.9759073115824979</c:v>
                </c:pt>
                <c:pt idx="24">
                  <c:v>11.610019942372235</c:v>
                </c:pt>
                <c:pt idx="25">
                  <c:v>10.970671905867629</c:v>
                </c:pt>
                <c:pt idx="26">
                  <c:v>10.82041535011443</c:v>
                </c:pt>
                <c:pt idx="27">
                  <c:v>17.215756094093297</c:v>
                </c:pt>
                <c:pt idx="28">
                  <c:v>14.547162472584862</c:v>
                </c:pt>
                <c:pt idx="29">
                  <c:v>16.931690178721219</c:v>
                </c:pt>
                <c:pt idx="30">
                  <c:v>18.840651750044465</c:v>
                </c:pt>
                <c:pt idx="31">
                  <c:v>13.945611122385168</c:v>
                </c:pt>
                <c:pt idx="32">
                  <c:v>13.388684772357887</c:v>
                </c:pt>
                <c:pt idx="33">
                  <c:v>26.634841298916388</c:v>
                </c:pt>
                <c:pt idx="34">
                  <c:v>30.067444137459386</c:v>
                </c:pt>
                <c:pt idx="35">
                  <c:v>32.456742855835287</c:v>
                </c:pt>
                <c:pt idx="36">
                  <c:v>23.000594231478637</c:v>
                </c:pt>
                <c:pt idx="37">
                  <c:v>22.431466570369686</c:v>
                </c:pt>
                <c:pt idx="38">
                  <c:v>42.240768448596711</c:v>
                </c:pt>
                <c:pt idx="39">
                  <c:v>29.36258109690031</c:v>
                </c:pt>
                <c:pt idx="40">
                  <c:v>38.406358725276917</c:v>
                </c:pt>
                <c:pt idx="41">
                  <c:v>22.555066279636485</c:v>
                </c:pt>
                <c:pt idx="42">
                  <c:v>27.897889083460974</c:v>
                </c:pt>
                <c:pt idx="43">
                  <c:v>22.86021912158569</c:v>
                </c:pt>
                <c:pt idx="44">
                  <c:v>8.2698515179635397</c:v>
                </c:pt>
                <c:pt idx="45">
                  <c:v>16.238897167447107</c:v>
                </c:pt>
                <c:pt idx="46">
                  <c:v>10.468448924568133</c:v>
                </c:pt>
                <c:pt idx="47">
                  <c:v>11.36388199510178</c:v>
                </c:pt>
                <c:pt idx="48">
                  <c:v>13.569242074675511</c:v>
                </c:pt>
                <c:pt idx="49">
                  <c:v>6.9132422071231296</c:v>
                </c:pt>
                <c:pt idx="50">
                  <c:v>11.454062184913056</c:v>
                </c:pt>
                <c:pt idx="51">
                  <c:v>11.108858432335882</c:v>
                </c:pt>
                <c:pt idx="52">
                  <c:v>11.537676624450263</c:v>
                </c:pt>
                <c:pt idx="53">
                  <c:v>13.959005186526722</c:v>
                </c:pt>
                <c:pt idx="54">
                  <c:v>9.9460692061578975</c:v>
                </c:pt>
                <c:pt idx="55">
                  <c:v>23.940652302184713</c:v>
                </c:pt>
                <c:pt idx="56">
                  <c:v>18.467532757022646</c:v>
                </c:pt>
                <c:pt idx="57">
                  <c:v>26.865462239518941</c:v>
                </c:pt>
                <c:pt idx="58">
                  <c:v>29.83483153612724</c:v>
                </c:pt>
                <c:pt idx="59">
                  <c:v>22.195406991654597</c:v>
                </c:pt>
                <c:pt idx="60">
                  <c:v>27.151651097417336</c:v>
                </c:pt>
                <c:pt idx="61">
                  <c:v>20.757503106498383</c:v>
                </c:pt>
                <c:pt idx="62">
                  <c:v>24.046480780460584</c:v>
                </c:pt>
                <c:pt idx="63">
                  <c:v>22.618655263859722</c:v>
                </c:pt>
                <c:pt idx="64">
                  <c:v>22.005964073841518</c:v>
                </c:pt>
                <c:pt idx="65">
                  <c:v>20.728526394790563</c:v>
                </c:pt>
                <c:pt idx="66">
                  <c:v>11.450746489326841</c:v>
                </c:pt>
                <c:pt idx="67">
                  <c:v>15.528332925182063</c:v>
                </c:pt>
                <c:pt idx="68">
                  <c:v>10.82923532471154</c:v>
                </c:pt>
                <c:pt idx="69">
                  <c:v>14.715255900227351</c:v>
                </c:pt>
                <c:pt idx="70">
                  <c:v>16.935005874307421</c:v>
                </c:pt>
                <c:pt idx="71">
                  <c:v>10.403798469081734</c:v>
                </c:pt>
                <c:pt idx="72">
                  <c:v>14.011323049134724</c:v>
                </c:pt>
                <c:pt idx="73">
                  <c:v>10.273567368642519</c:v>
                </c:pt>
                <c:pt idx="74">
                  <c:v>14.253083829555806</c:v>
                </c:pt>
                <c:pt idx="75">
                  <c:v>12.752783713236221</c:v>
                </c:pt>
                <c:pt idx="76">
                  <c:v>12.435298278408606</c:v>
                </c:pt>
                <c:pt idx="77">
                  <c:v>20.0881168870228</c:v>
                </c:pt>
                <c:pt idx="78">
                  <c:v>16.15203267322206</c:v>
                </c:pt>
                <c:pt idx="79">
                  <c:v>20.770897170639937</c:v>
                </c:pt>
                <c:pt idx="80">
                  <c:v>17.095406439514335</c:v>
                </c:pt>
                <c:pt idx="81">
                  <c:v>16.935071515205781</c:v>
                </c:pt>
                <c:pt idx="82">
                  <c:v>20.654990323808697</c:v>
                </c:pt>
                <c:pt idx="83">
                  <c:v>20.090371111345856</c:v>
                </c:pt>
                <c:pt idx="84">
                  <c:v>19.844233164075415</c:v>
                </c:pt>
                <c:pt idx="85">
                  <c:v>17.945218679510802</c:v>
                </c:pt>
                <c:pt idx="86">
                  <c:v>17.075380984200365</c:v>
                </c:pt>
                <c:pt idx="87">
                  <c:v>22.251171831645525</c:v>
                </c:pt>
                <c:pt idx="88">
                  <c:v>16.498363537960739</c:v>
                </c:pt>
                <c:pt idx="89">
                  <c:v>16.053962698280124</c:v>
                </c:pt>
                <c:pt idx="90">
                  <c:v>18.337236015685068</c:v>
                </c:pt>
                <c:pt idx="91">
                  <c:v>19.966705761180695</c:v>
                </c:pt>
                <c:pt idx="92">
                  <c:v>16.67772808721848</c:v>
                </c:pt>
                <c:pt idx="93">
                  <c:v>23.29467287450769</c:v>
                </c:pt>
                <c:pt idx="94">
                  <c:v>18.098856571748563</c:v>
                </c:pt>
                <c:pt idx="95">
                  <c:v>27.653939719615209</c:v>
                </c:pt>
                <c:pt idx="96">
                  <c:v>17.614339180541617</c:v>
                </c:pt>
                <c:pt idx="97">
                  <c:v>18.429736070717748</c:v>
                </c:pt>
                <c:pt idx="98">
                  <c:v>15.258788186113062</c:v>
                </c:pt>
                <c:pt idx="99">
                  <c:v>23.886080215253681</c:v>
                </c:pt>
                <c:pt idx="100">
                  <c:v>23.084143030117481</c:v>
                </c:pt>
                <c:pt idx="101">
                  <c:v>17.948534375097001</c:v>
                </c:pt>
                <c:pt idx="102">
                  <c:v>16.126371657100457</c:v>
                </c:pt>
                <c:pt idx="103">
                  <c:v>20.817579472440308</c:v>
                </c:pt>
                <c:pt idx="104">
                  <c:v>21.641861978111894</c:v>
                </c:pt>
                <c:pt idx="105">
                  <c:v>13.521235738018522</c:v>
                </c:pt>
                <c:pt idx="106">
                  <c:v>22.046080625367832</c:v>
                </c:pt>
                <c:pt idx="107">
                  <c:v>25.668126381723912</c:v>
                </c:pt>
                <c:pt idx="108">
                  <c:v>25.951065184934457</c:v>
                </c:pt>
                <c:pt idx="109">
                  <c:v>17.066429727806533</c:v>
                </c:pt>
                <c:pt idx="110">
                  <c:v>15.86352395010223</c:v>
                </c:pt>
                <c:pt idx="111">
                  <c:v>24.576684643103103</c:v>
                </c:pt>
                <c:pt idx="112">
                  <c:v>18.309386416138786</c:v>
                </c:pt>
                <c:pt idx="113">
                  <c:v>13.884342003383347</c:v>
                </c:pt>
                <c:pt idx="114">
                  <c:v>19.14474312073051</c:v>
                </c:pt>
                <c:pt idx="115">
                  <c:v>16.685552231450778</c:v>
                </c:pt>
                <c:pt idx="116">
                  <c:v>15.488150732757372</c:v>
                </c:pt>
                <c:pt idx="117">
                  <c:v>17.908417823570687</c:v>
                </c:pt>
                <c:pt idx="118">
                  <c:v>14.720694538339883</c:v>
                </c:pt>
                <c:pt idx="119">
                  <c:v>19.717186477425678</c:v>
                </c:pt>
                <c:pt idx="120">
                  <c:v>21.21516672852383</c:v>
                </c:pt>
                <c:pt idx="121">
                  <c:v>17.769169825839274</c:v>
                </c:pt>
                <c:pt idx="122">
                  <c:v>18.403013583332971</c:v>
                </c:pt>
                <c:pt idx="123">
                  <c:v>14.524817152049474</c:v>
                </c:pt>
                <c:pt idx="124">
                  <c:v>18.078896757332956</c:v>
                </c:pt>
                <c:pt idx="125">
                  <c:v>19.55910577744018</c:v>
                </c:pt>
                <c:pt idx="126">
                  <c:v>17.557578510185895</c:v>
                </c:pt>
                <c:pt idx="127">
                  <c:v>15.968290957114959</c:v>
                </c:pt>
                <c:pt idx="128">
                  <c:v>21.225245097079181</c:v>
                </c:pt>
                <c:pt idx="129">
                  <c:v>15.909210421537818</c:v>
                </c:pt>
                <c:pt idx="130">
                  <c:v>16.9940207689862</c:v>
                </c:pt>
                <c:pt idx="131">
                  <c:v>14.545904078626602</c:v>
                </c:pt>
                <c:pt idx="132">
                  <c:v>20.888861319099103</c:v>
                </c:pt>
                <c:pt idx="133">
                  <c:v>19.320791974402038</c:v>
                </c:pt>
                <c:pt idx="134">
                  <c:v>17.533110247124188</c:v>
                </c:pt>
                <c:pt idx="135">
                  <c:v>21.902455460787049</c:v>
                </c:pt>
                <c:pt idx="136">
                  <c:v>13.339682605336115</c:v>
                </c:pt>
                <c:pt idx="137">
                  <c:v>16.637545894793789</c:v>
                </c:pt>
                <c:pt idx="138">
                  <c:v>17.456258480556119</c:v>
                </c:pt>
                <c:pt idx="139">
                  <c:v>21.383325797064678</c:v>
                </c:pt>
                <c:pt idx="140">
                  <c:v>17.497436503345593</c:v>
                </c:pt>
                <c:pt idx="141">
                  <c:v>18.267081281187778</c:v>
                </c:pt>
                <c:pt idx="142">
                  <c:v>20.865585809097297</c:v>
                </c:pt>
                <c:pt idx="143">
                  <c:v>12.880826230250758</c:v>
                </c:pt>
                <c:pt idx="144">
                  <c:v>15.706412824122191</c:v>
                </c:pt>
                <c:pt idx="145">
                  <c:v>13.425485628298004</c:v>
                </c:pt>
                <c:pt idx="146">
                  <c:v>19.403016738184263</c:v>
                </c:pt>
                <c:pt idx="147">
                  <c:v>26.287383322016172</c:v>
                </c:pt>
                <c:pt idx="148">
                  <c:v>13.391004637579307</c:v>
                </c:pt>
                <c:pt idx="149">
                  <c:v>28.379025138183344</c:v>
                </c:pt>
                <c:pt idx="150">
                  <c:v>13.662737960072988</c:v>
                </c:pt>
                <c:pt idx="151">
                  <c:v>23.503878684041307</c:v>
                </c:pt>
                <c:pt idx="152">
                  <c:v>10.420508228809503</c:v>
                </c:pt>
                <c:pt idx="153">
                  <c:v>14.407848833955089</c:v>
                </c:pt>
                <c:pt idx="154">
                  <c:v>18.89515819607713</c:v>
                </c:pt>
                <c:pt idx="155">
                  <c:v>12.619039994515706</c:v>
                </c:pt>
                <c:pt idx="156">
                  <c:v>22.230949453636452</c:v>
                </c:pt>
                <c:pt idx="157">
                  <c:v>17.292476578864626</c:v>
                </c:pt>
                <c:pt idx="158">
                  <c:v>10.785868718497372</c:v>
                </c:pt>
                <c:pt idx="159">
                  <c:v>19.407590827728722</c:v>
                </c:pt>
                <c:pt idx="160">
                  <c:v>14.53038707195873</c:v>
                </c:pt>
                <c:pt idx="161">
                  <c:v>21.064844531872268</c:v>
                </c:pt>
                <c:pt idx="162">
                  <c:v>17.560894205772108</c:v>
                </c:pt>
                <c:pt idx="163">
                  <c:v>11.092148672608111</c:v>
                </c:pt>
                <c:pt idx="164">
                  <c:v>26.398716079302936</c:v>
                </c:pt>
                <c:pt idx="165">
                  <c:v>23.44048662251317</c:v>
                </c:pt>
                <c:pt idx="166">
                  <c:v>18.115631972374693</c:v>
                </c:pt>
                <c:pt idx="167">
                  <c:v>23.805781471302673</c:v>
                </c:pt>
                <c:pt idx="168">
                  <c:v>28.876870952633496</c:v>
                </c:pt>
                <c:pt idx="169">
                  <c:v>17.970814054734028</c:v>
                </c:pt>
                <c:pt idx="170">
                  <c:v>13.124775594096519</c:v>
                </c:pt>
                <c:pt idx="171">
                  <c:v>12.639262372524776</c:v>
                </c:pt>
                <c:pt idx="172">
                  <c:v>18.946480228320336</c:v>
                </c:pt>
                <c:pt idx="173">
                  <c:v>17.201169276891846</c:v>
                </c:pt>
                <c:pt idx="174">
                  <c:v>29.217697538361282</c:v>
                </c:pt>
                <c:pt idx="175">
                  <c:v>16.815914613686719</c:v>
                </c:pt>
                <c:pt idx="176">
                  <c:v>13.460032259915064</c:v>
                </c:pt>
                <c:pt idx="177">
                  <c:v>31.891861079778987</c:v>
                </c:pt>
                <c:pt idx="178">
                  <c:v>20.414422296447526</c:v>
                </c:pt>
                <c:pt idx="179">
                  <c:v>24.582057640317274</c:v>
                </c:pt>
                <c:pt idx="180">
                  <c:v>24.158875009010508</c:v>
                </c:pt>
                <c:pt idx="181">
                  <c:v>3.9628368945656582</c:v>
                </c:pt>
                <c:pt idx="182">
                  <c:v>15.80570180848335</c:v>
                </c:pt>
                <c:pt idx="183">
                  <c:v>13.045669603205408</c:v>
                </c:pt>
                <c:pt idx="184">
                  <c:v>17.867239800781213</c:v>
                </c:pt>
                <c:pt idx="185">
                  <c:v>10.710012782294099</c:v>
                </c:pt>
                <c:pt idx="186">
                  <c:v>30.774758325036576</c:v>
                </c:pt>
                <c:pt idx="187">
                  <c:v>23.508452773585766</c:v>
                </c:pt>
                <c:pt idx="188">
                  <c:v>25.075591928816415</c:v>
                </c:pt>
                <c:pt idx="189">
                  <c:v>21.00251394160729</c:v>
                </c:pt>
                <c:pt idx="190">
                  <c:v>12.493251701824226</c:v>
                </c:pt>
                <c:pt idx="191">
                  <c:v>28.750951378145277</c:v>
                </c:pt>
                <c:pt idx="192">
                  <c:v>21.965913163213564</c:v>
                </c:pt>
                <c:pt idx="193">
                  <c:v>22.653004972781694</c:v>
                </c:pt>
                <c:pt idx="194">
                  <c:v>12.89083895790775</c:v>
                </c:pt>
                <c:pt idx="195">
                  <c:v>19.730580541567232</c:v>
                </c:pt>
                <c:pt idx="196">
                  <c:v>17.339355803360096</c:v>
                </c:pt>
                <c:pt idx="197">
                  <c:v>12.62016710667724</c:v>
                </c:pt>
                <c:pt idx="198">
                  <c:v>14.173912197766318</c:v>
                </c:pt>
                <c:pt idx="199">
                  <c:v>21.550554676139111</c:v>
                </c:pt>
                <c:pt idx="200">
                  <c:v>20.614939413180757</c:v>
                </c:pt>
                <c:pt idx="201">
                  <c:v>12.329535441031096</c:v>
                </c:pt>
                <c:pt idx="202">
                  <c:v>23.577546036819886</c:v>
                </c:pt>
                <c:pt idx="203">
                  <c:v>19.026647690474604</c:v>
                </c:pt>
                <c:pt idx="204">
                  <c:v>34.14290763078828</c:v>
                </c:pt>
                <c:pt idx="205">
                  <c:v>22.164110414725375</c:v>
                </c:pt>
                <c:pt idx="206">
                  <c:v>19.273978390804928</c:v>
                </c:pt>
                <c:pt idx="207">
                  <c:v>20.241754779260578</c:v>
                </c:pt>
                <c:pt idx="208">
                  <c:v>18.781702496264046</c:v>
                </c:pt>
                <c:pt idx="209">
                  <c:v>13.495640362795296</c:v>
                </c:pt>
                <c:pt idx="210">
                  <c:v>12.618044164150923</c:v>
                </c:pt>
                <c:pt idx="211">
                  <c:v>29.682189474254244</c:v>
                </c:pt>
                <c:pt idx="212">
                  <c:v>17.456258480556119</c:v>
                </c:pt>
                <c:pt idx="213">
                  <c:v>21.015842364850496</c:v>
                </c:pt>
                <c:pt idx="214">
                  <c:v>17.663406988461766</c:v>
                </c:pt>
                <c:pt idx="215">
                  <c:v>32.848694551111194</c:v>
                </c:pt>
                <c:pt idx="216">
                  <c:v>13.652725232415996</c:v>
                </c:pt>
                <c:pt idx="217">
                  <c:v>13.920015747161928</c:v>
                </c:pt>
                <c:pt idx="218">
                  <c:v>23.297988570093906</c:v>
                </c:pt>
                <c:pt idx="219">
                  <c:v>14.381126346570328</c:v>
                </c:pt>
                <c:pt idx="220">
                  <c:v>18.328416041087959</c:v>
                </c:pt>
                <c:pt idx="221">
                  <c:v>32.680469841671979</c:v>
                </c:pt>
                <c:pt idx="222">
                  <c:v>14.450153968906099</c:v>
                </c:pt>
                <c:pt idx="223">
                  <c:v>13.731831223307108</c:v>
                </c:pt>
                <c:pt idx="224">
                  <c:v>23.809294089583975</c:v>
                </c:pt>
                <c:pt idx="225">
                  <c:v>11.085517281435697</c:v>
                </c:pt>
                <c:pt idx="226">
                  <c:v>20.04136894432407</c:v>
                </c:pt>
                <c:pt idx="227">
                  <c:v>22.161921831300695</c:v>
                </c:pt>
                <c:pt idx="228">
                  <c:v>21.697561177204459</c:v>
                </c:pt>
                <c:pt idx="229">
                  <c:v>17.697953620078824</c:v>
                </c:pt>
                <c:pt idx="230">
                  <c:v>18.912064878500001</c:v>
                </c:pt>
                <c:pt idx="231">
                  <c:v>21.063783060609111</c:v>
                </c:pt>
                <c:pt idx="232">
                  <c:v>18.754914367980938</c:v>
                </c:pt>
                <c:pt idx="233">
                  <c:v>14.988116334882553</c:v>
                </c:pt>
                <c:pt idx="234">
                  <c:v>16.844825684496172</c:v>
                </c:pt>
                <c:pt idx="235">
                  <c:v>22.363631701093812</c:v>
                </c:pt>
                <c:pt idx="236">
                  <c:v>21.318806623375021</c:v>
                </c:pt>
                <c:pt idx="237">
                  <c:v>31.154613734668192</c:v>
                </c:pt>
                <c:pt idx="238">
                  <c:v>15.824600151635813</c:v>
                </c:pt>
                <c:pt idx="239">
                  <c:v>23.202238460373387</c:v>
                </c:pt>
                <c:pt idx="240">
                  <c:v>14.291011797657429</c:v>
                </c:pt>
                <c:pt idx="241">
                  <c:v>32.572452779971414</c:v>
                </c:pt>
                <c:pt idx="242">
                  <c:v>32.432077670078485</c:v>
                </c:pt>
                <c:pt idx="243">
                  <c:v>29.579676691564586</c:v>
                </c:pt>
                <c:pt idx="244">
                  <c:v>32.130371805512205</c:v>
                </c:pt>
                <c:pt idx="245">
                  <c:v>17.048658496815605</c:v>
                </c:pt>
                <c:pt idx="246">
                  <c:v>28.238715669188775</c:v>
                </c:pt>
                <c:pt idx="247">
                  <c:v>11.220256830521009</c:v>
                </c:pt>
                <c:pt idx="248">
                  <c:v>24.565479162386225</c:v>
                </c:pt>
                <c:pt idx="249">
                  <c:v>26.881110527983552</c:v>
                </c:pt>
                <c:pt idx="250">
                  <c:v>24.640142345529618</c:v>
                </c:pt>
                <c:pt idx="251">
                  <c:v>27.417880140900138</c:v>
                </c:pt>
              </c:numCache>
            </c:numRef>
          </c:xVal>
          <c:yVal>
            <c:numRef>
              <c:f>Regression5!$F$10:$F$261</c:f>
              <c:numCache>
                <c:formatCode>General</c:formatCode>
                <c:ptCount val="252"/>
                <c:pt idx="0">
                  <c:v>-1.4718821339350594</c:v>
                </c:pt>
                <c:pt idx="1">
                  <c:v>-7.6328270536719032</c:v>
                </c:pt>
                <c:pt idx="2">
                  <c:v>9.4475502488179046</c:v>
                </c:pt>
                <c:pt idx="3">
                  <c:v>-9.3784555964274983</c:v>
                </c:pt>
                <c:pt idx="4">
                  <c:v>12.368734059316953</c:v>
                </c:pt>
                <c:pt idx="5">
                  <c:v>-0.38532146302112125</c:v>
                </c:pt>
                <c:pt idx="6">
                  <c:v>-3.1981126918125078</c:v>
                </c:pt>
                <c:pt idx="7">
                  <c:v>-5.8826639287540257</c:v>
                </c:pt>
                <c:pt idx="8">
                  <c:v>-14.847541699583497</c:v>
                </c:pt>
                <c:pt idx="9">
                  <c:v>-6.0869410568302023</c:v>
                </c:pt>
                <c:pt idx="10">
                  <c:v>-12.414480777267753</c:v>
                </c:pt>
                <c:pt idx="11">
                  <c:v>-12.665547405995614</c:v>
                </c:pt>
                <c:pt idx="12">
                  <c:v>0.77315223197902228</c:v>
                </c:pt>
                <c:pt idx="13">
                  <c:v>0.11068720506602503</c:v>
                </c:pt>
                <c:pt idx="14">
                  <c:v>2.7726422753239106</c:v>
                </c:pt>
                <c:pt idx="15">
                  <c:v>2.7063891488957132</c:v>
                </c:pt>
                <c:pt idx="16">
                  <c:v>9.3897691130117167</c:v>
                </c:pt>
                <c:pt idx="17">
                  <c:v>-0.79000590626817413</c:v>
                </c:pt>
                <c:pt idx="18">
                  <c:v>-7.6433236044678026</c:v>
                </c:pt>
                <c:pt idx="19">
                  <c:v>-6.0583819752226979</c:v>
                </c:pt>
                <c:pt idx="20">
                  <c:v>-1.9593402528613737</c:v>
                </c:pt>
                <c:pt idx="21">
                  <c:v>-11.605320232678658</c:v>
                </c:pt>
                <c:pt idx="22">
                  <c:v>6.9726777774792534</c:v>
                </c:pt>
                <c:pt idx="23">
                  <c:v>8.7240926884175014</c:v>
                </c:pt>
                <c:pt idx="24">
                  <c:v>2.3899800576277652</c:v>
                </c:pt>
                <c:pt idx="25">
                  <c:v>-7.270671905867629</c:v>
                </c:pt>
                <c:pt idx="26">
                  <c:v>-2.9204153501144301</c:v>
                </c:pt>
                <c:pt idx="27">
                  <c:v>5.6842439059067011</c:v>
                </c:pt>
                <c:pt idx="28">
                  <c:v>-10.847162472584863</c:v>
                </c:pt>
                <c:pt idx="29">
                  <c:v>-8.1316901787212181</c:v>
                </c:pt>
                <c:pt idx="30">
                  <c:v>-6.9406517500444647</c:v>
                </c:pt>
                <c:pt idx="31">
                  <c:v>-8.2456111223851671</c:v>
                </c:pt>
                <c:pt idx="32">
                  <c:v>-1.5886847723578867</c:v>
                </c:pt>
                <c:pt idx="33">
                  <c:v>-5.3348412989163876</c:v>
                </c:pt>
                <c:pt idx="34">
                  <c:v>2.232555862540611</c:v>
                </c:pt>
                <c:pt idx="35">
                  <c:v>7.6432571441647141</c:v>
                </c:pt>
                <c:pt idx="36">
                  <c:v>1.1994057685213626</c:v>
                </c:pt>
                <c:pt idx="37">
                  <c:v>5.9685334296303125</c:v>
                </c:pt>
                <c:pt idx="38">
                  <c:v>-7.0407684485967081</c:v>
                </c:pt>
                <c:pt idx="39">
                  <c:v>3.2374189030996909</c:v>
                </c:pt>
                <c:pt idx="40">
                  <c:v>-3.9063587252769167</c:v>
                </c:pt>
                <c:pt idx="41">
                  <c:v>10.344933720363514</c:v>
                </c:pt>
                <c:pt idx="42">
                  <c:v>3.7021109165390271</c:v>
                </c:pt>
                <c:pt idx="43">
                  <c:v>9.1397808784143102</c:v>
                </c:pt>
                <c:pt idx="44">
                  <c:v>-0.5698515179635395</c:v>
                </c:pt>
                <c:pt idx="45">
                  <c:v>-2.3388971674471062</c:v>
                </c:pt>
                <c:pt idx="46">
                  <c:v>0.33155107543186801</c:v>
                </c:pt>
                <c:pt idx="47">
                  <c:v>-5.7638819951017801</c:v>
                </c:pt>
                <c:pt idx="48">
                  <c:v>3.0757925324488511E-2</c:v>
                </c:pt>
                <c:pt idx="49">
                  <c:v>-2.9132422071231296</c:v>
                </c:pt>
                <c:pt idx="50">
                  <c:v>-1.2540621849130567</c:v>
                </c:pt>
                <c:pt idx="51">
                  <c:v>-4.5088584323358827</c:v>
                </c:pt>
                <c:pt idx="52">
                  <c:v>-3.5376766244502633</c:v>
                </c:pt>
                <c:pt idx="53">
                  <c:v>-7.6590051865267226</c:v>
                </c:pt>
                <c:pt idx="54">
                  <c:v>-6.0460692061578971</c:v>
                </c:pt>
                <c:pt idx="55">
                  <c:v>-1.3406523021847114</c:v>
                </c:pt>
                <c:pt idx="56">
                  <c:v>1.9324672429773528</c:v>
                </c:pt>
                <c:pt idx="57">
                  <c:v>1.1345377604810594</c:v>
                </c:pt>
                <c:pt idx="58">
                  <c:v>1.6651684638727602</c:v>
                </c:pt>
                <c:pt idx="59">
                  <c:v>2.4045930083454046</c:v>
                </c:pt>
                <c:pt idx="60">
                  <c:v>-1.0516510974173343</c:v>
                </c:pt>
                <c:pt idx="61">
                  <c:v>9.0424968935016174</c:v>
                </c:pt>
                <c:pt idx="62">
                  <c:v>6.6535192195394153</c:v>
                </c:pt>
                <c:pt idx="63">
                  <c:v>3.1813447361402787</c:v>
                </c:pt>
                <c:pt idx="64">
                  <c:v>10.294035926158479</c:v>
                </c:pt>
                <c:pt idx="65">
                  <c:v>9.2714736052094366</c:v>
                </c:pt>
                <c:pt idx="66">
                  <c:v>10.049253510673159</c:v>
                </c:pt>
                <c:pt idx="67">
                  <c:v>-1.7283329251820625</c:v>
                </c:pt>
                <c:pt idx="68">
                  <c:v>-4.5292353247115402</c:v>
                </c:pt>
                <c:pt idx="69">
                  <c:v>-1.8152559002273509</c:v>
                </c:pt>
                <c:pt idx="70">
                  <c:v>7.3649941256925793</c:v>
                </c:pt>
                <c:pt idx="71">
                  <c:v>-1.6037984690817328</c:v>
                </c:pt>
                <c:pt idx="72">
                  <c:v>-5.5113230491347238</c:v>
                </c:pt>
                <c:pt idx="73">
                  <c:v>3.2264326313574809</c:v>
                </c:pt>
                <c:pt idx="74">
                  <c:v>-2.4530838295558048</c:v>
                </c:pt>
                <c:pt idx="75">
                  <c:v>5.7472162867637788</c:v>
                </c:pt>
                <c:pt idx="76">
                  <c:v>-3.6352982784086052</c:v>
                </c:pt>
                <c:pt idx="77">
                  <c:v>2.1118831129771998</c:v>
                </c:pt>
                <c:pt idx="78">
                  <c:v>5.3479673267779404</c:v>
                </c:pt>
                <c:pt idx="79">
                  <c:v>-1.9708971706399367</c:v>
                </c:pt>
                <c:pt idx="80">
                  <c:v>14.304593560485664</c:v>
                </c:pt>
                <c:pt idx="81">
                  <c:v>9.8649284847942198</c:v>
                </c:pt>
                <c:pt idx="82">
                  <c:v>-2.2549903238086983</c:v>
                </c:pt>
                <c:pt idx="83">
                  <c:v>6.9096288886541437</c:v>
                </c:pt>
                <c:pt idx="84">
                  <c:v>7.1557668359245845</c:v>
                </c:pt>
                <c:pt idx="85">
                  <c:v>8.6547813204891995</c:v>
                </c:pt>
                <c:pt idx="86">
                  <c:v>-2.1753809842003644</c:v>
                </c:pt>
                <c:pt idx="87">
                  <c:v>0.84882816835447628</c:v>
                </c:pt>
                <c:pt idx="88">
                  <c:v>-8.1983635379607378</c:v>
                </c:pt>
                <c:pt idx="89">
                  <c:v>-1.9539626982801241</c:v>
                </c:pt>
                <c:pt idx="90">
                  <c:v>2.1627639843149318</c:v>
                </c:pt>
                <c:pt idx="91">
                  <c:v>-1.7667057611806953</c:v>
                </c:pt>
                <c:pt idx="92">
                  <c:v>-8.1777280872184797</c:v>
                </c:pt>
                <c:pt idx="93">
                  <c:v>1.6053271254923089</c:v>
                </c:pt>
                <c:pt idx="94">
                  <c:v>-9.0988565717485628</c:v>
                </c:pt>
                <c:pt idx="95">
                  <c:v>-10.253939719615211</c:v>
                </c:pt>
                <c:pt idx="96">
                  <c:v>-8.0143391805416169</c:v>
                </c:pt>
                <c:pt idx="97">
                  <c:v>-7.1297360707177475</c:v>
                </c:pt>
                <c:pt idx="98">
                  <c:v>2.5412118138869388</c:v>
                </c:pt>
                <c:pt idx="99">
                  <c:v>-1.686080215253682</c:v>
                </c:pt>
                <c:pt idx="100">
                  <c:v>-1.8841430301174817</c:v>
                </c:pt>
                <c:pt idx="101">
                  <c:v>2.4514656249029976</c:v>
                </c:pt>
                <c:pt idx="102">
                  <c:v>3.9736283428995449</c:v>
                </c:pt>
                <c:pt idx="103">
                  <c:v>1.4824205275596931</c:v>
                </c:pt>
                <c:pt idx="104">
                  <c:v>3.7581380218881044</c:v>
                </c:pt>
                <c:pt idx="105">
                  <c:v>4.4787642619814783</c:v>
                </c:pt>
                <c:pt idx="106">
                  <c:v>-2.7460806253678314</c:v>
                </c:pt>
                <c:pt idx="107">
                  <c:v>-7.3681263817239113</c:v>
                </c:pt>
                <c:pt idx="108">
                  <c:v>-8.6510651849344562</c:v>
                </c:pt>
                <c:pt idx="109">
                  <c:v>4.3335702721934659</c:v>
                </c:pt>
                <c:pt idx="110">
                  <c:v>3.8364760498977688</c:v>
                </c:pt>
                <c:pt idx="111">
                  <c:v>3.4233153568968966</c:v>
                </c:pt>
                <c:pt idx="112">
                  <c:v>3.7906135838612158</c:v>
                </c:pt>
                <c:pt idx="113">
                  <c:v>7.4156579966166536</c:v>
                </c:pt>
                <c:pt idx="114">
                  <c:v>7.5552568792694892</c:v>
                </c:pt>
                <c:pt idx="115">
                  <c:v>1.4447768549221252E-2</c:v>
                </c:pt>
                <c:pt idx="116">
                  <c:v>4.6118492672426292</c:v>
                </c:pt>
                <c:pt idx="117">
                  <c:v>-4.0084178235706869</c:v>
                </c:pt>
                <c:pt idx="118">
                  <c:v>11.079305461660118</c:v>
                </c:pt>
                <c:pt idx="119">
                  <c:v>-1.6171864774256761</c:v>
                </c:pt>
                <c:pt idx="120">
                  <c:v>6.6848332714761689</c:v>
                </c:pt>
                <c:pt idx="121">
                  <c:v>7.5308301741607266</c:v>
                </c:pt>
                <c:pt idx="122">
                  <c:v>-3.7030135833329716</c:v>
                </c:pt>
                <c:pt idx="123">
                  <c:v>1.475182847950526</c:v>
                </c:pt>
                <c:pt idx="124">
                  <c:v>-4.278896757332955</c:v>
                </c:pt>
                <c:pt idx="125">
                  <c:v>-2.0591057774401804</c:v>
                </c:pt>
                <c:pt idx="126">
                  <c:v>9.6424214898141045</c:v>
                </c:pt>
                <c:pt idx="127">
                  <c:v>1.4317090428850392</c:v>
                </c:pt>
                <c:pt idx="128">
                  <c:v>-0.42524509707918057</c:v>
                </c:pt>
                <c:pt idx="129">
                  <c:v>-1.0092104215378175</c:v>
                </c:pt>
                <c:pt idx="130">
                  <c:v>1.1059792310138015</c:v>
                </c:pt>
                <c:pt idx="131">
                  <c:v>8.154095921373397</c:v>
                </c:pt>
                <c:pt idx="132">
                  <c:v>2.7111386809008984</c:v>
                </c:pt>
                <c:pt idx="133">
                  <c:v>6.7792080255979634</c:v>
                </c:pt>
                <c:pt idx="134">
                  <c:v>6.8668897528758102</c:v>
                </c:pt>
                <c:pt idx="135">
                  <c:v>5.1975445392129522</c:v>
                </c:pt>
                <c:pt idx="136">
                  <c:v>8.4603173946638854</c:v>
                </c:pt>
                <c:pt idx="137">
                  <c:v>12.76245410520621</c:v>
                </c:pt>
                <c:pt idx="138">
                  <c:v>4.8437415194438813</c:v>
                </c:pt>
                <c:pt idx="139">
                  <c:v>-0.98332579706467982</c:v>
                </c:pt>
                <c:pt idx="140">
                  <c:v>7.4025634966544054</c:v>
                </c:pt>
                <c:pt idx="141">
                  <c:v>3.2918718812222636E-2</c:v>
                </c:pt>
                <c:pt idx="142">
                  <c:v>2.4344141909027037</c:v>
                </c:pt>
                <c:pt idx="143">
                  <c:v>-3.4808262302507575</c:v>
                </c:pt>
                <c:pt idx="144">
                  <c:v>-5.4064128241221905</c:v>
                </c:pt>
                <c:pt idx="145">
                  <c:v>0.77451437170199533</c:v>
                </c:pt>
                <c:pt idx="146">
                  <c:v>-0.2030167381842638</c:v>
                </c:pt>
                <c:pt idx="147">
                  <c:v>3.3126166779838293</c:v>
                </c:pt>
                <c:pt idx="148">
                  <c:v>-8.0910046375793065</c:v>
                </c:pt>
                <c:pt idx="149">
                  <c:v>-3.179025138183345</c:v>
                </c:pt>
                <c:pt idx="150">
                  <c:v>-4.2627379600729878</c:v>
                </c:pt>
                <c:pt idx="151">
                  <c:v>-3.903878684041306</c:v>
                </c:pt>
                <c:pt idx="152">
                  <c:v>-0.32050822880950314</c:v>
                </c:pt>
                <c:pt idx="153">
                  <c:v>2.0921511660449106</c:v>
                </c:pt>
                <c:pt idx="154">
                  <c:v>2.10484180392287</c:v>
                </c:pt>
                <c:pt idx="155">
                  <c:v>4.6809600054842946</c:v>
                </c:pt>
                <c:pt idx="156">
                  <c:v>8.9690505463635475</c:v>
                </c:pt>
                <c:pt idx="157">
                  <c:v>-7.2924765788646262</c:v>
                </c:pt>
                <c:pt idx="158">
                  <c:v>1.7141312815026275</c:v>
                </c:pt>
                <c:pt idx="159">
                  <c:v>3.0924091722712781</c:v>
                </c:pt>
                <c:pt idx="160">
                  <c:v>-5.1303870719587295</c:v>
                </c:pt>
                <c:pt idx="161">
                  <c:v>-6.4648445318722683</c:v>
                </c:pt>
                <c:pt idx="162">
                  <c:v>-4.560894205772108</c:v>
                </c:pt>
                <c:pt idx="163">
                  <c:v>4.0078513273918883</c:v>
                </c:pt>
                <c:pt idx="164">
                  <c:v>0.90128392069706464</c:v>
                </c:pt>
                <c:pt idx="165">
                  <c:v>-4.2404866225131705</c:v>
                </c:pt>
                <c:pt idx="166">
                  <c:v>3.6843680276253075</c:v>
                </c:pt>
                <c:pt idx="167">
                  <c:v>-3.5057814713026723</c:v>
                </c:pt>
                <c:pt idx="168">
                  <c:v>7.4231290473665013</c:v>
                </c:pt>
                <c:pt idx="169">
                  <c:v>-1.4708140547340278</c:v>
                </c:pt>
                <c:pt idx="170">
                  <c:v>-10.124775594096519</c:v>
                </c:pt>
                <c:pt idx="171">
                  <c:v>-11.939262372524777</c:v>
                </c:pt>
                <c:pt idx="172">
                  <c:v>1.5535197716796638</c:v>
                </c:pt>
                <c:pt idx="173">
                  <c:v>-0.30116927689184791</c:v>
                </c:pt>
                <c:pt idx="174">
                  <c:v>-3.9176975383612813</c:v>
                </c:pt>
                <c:pt idx="175">
                  <c:v>-6.9159146136867182</c:v>
                </c:pt>
                <c:pt idx="176">
                  <c:v>-0.36003225991506405</c:v>
                </c:pt>
                <c:pt idx="177">
                  <c:v>-1.9918610797789889</c:v>
                </c:pt>
                <c:pt idx="178">
                  <c:v>2.0855777035524738</c:v>
                </c:pt>
                <c:pt idx="179">
                  <c:v>-7.6820576403172751</c:v>
                </c:pt>
                <c:pt idx="180">
                  <c:v>2.4411249909894934</c:v>
                </c:pt>
                <c:pt idx="181">
                  <c:v>-3.9628368945656582</c:v>
                </c:pt>
                <c:pt idx="182">
                  <c:v>-4.3057018084833505</c:v>
                </c:pt>
                <c:pt idx="183">
                  <c:v>-0.94566960320540794</c:v>
                </c:pt>
                <c:pt idx="184">
                  <c:v>-0.36723980078121343</c:v>
                </c:pt>
                <c:pt idx="185">
                  <c:v>-2.1100127822940991</c:v>
                </c:pt>
                <c:pt idx="186">
                  <c:v>-7.1747583250365743</c:v>
                </c:pt>
                <c:pt idx="187">
                  <c:v>-3.1084527735857677</c:v>
                </c:pt>
                <c:pt idx="188">
                  <c:v>-4.5755919288164151</c:v>
                </c:pt>
                <c:pt idx="189">
                  <c:v>3.3974860583927082</c:v>
                </c:pt>
                <c:pt idx="190">
                  <c:v>-1.0932517018242258</c:v>
                </c:pt>
                <c:pt idx="191">
                  <c:v>9.349048621854724</c:v>
                </c:pt>
                <c:pt idx="192">
                  <c:v>-6.0659131632135637</c:v>
                </c:pt>
                <c:pt idx="193">
                  <c:v>2.0469950272183048</c:v>
                </c:pt>
                <c:pt idx="194">
                  <c:v>9.9091610420922507</c:v>
                </c:pt>
                <c:pt idx="195">
                  <c:v>5.7694194584327683</c:v>
                </c:pt>
                <c:pt idx="196">
                  <c:v>4.6606441966399039</c:v>
                </c:pt>
                <c:pt idx="197">
                  <c:v>5.0798328933227594</c:v>
                </c:pt>
                <c:pt idx="198">
                  <c:v>-7.5739121977663189</c:v>
                </c:pt>
                <c:pt idx="199">
                  <c:v>2.0494453238608905</c:v>
                </c:pt>
                <c:pt idx="200">
                  <c:v>-8.4149394131807576</c:v>
                </c:pt>
                <c:pt idx="201">
                  <c:v>9.7704645589689054</c:v>
                </c:pt>
                <c:pt idx="202">
                  <c:v>5.1224539631801136</c:v>
                </c:pt>
                <c:pt idx="203">
                  <c:v>-13.026647690474604</c:v>
                </c:pt>
                <c:pt idx="204">
                  <c:v>0.65709236921171765</c:v>
                </c:pt>
                <c:pt idx="205">
                  <c:v>-5.5641104147253735</c:v>
                </c:pt>
                <c:pt idx="206">
                  <c:v>13.626021609195071</c:v>
                </c:pt>
                <c:pt idx="207">
                  <c:v>12.558245220739419</c:v>
                </c:pt>
                <c:pt idx="208">
                  <c:v>-9.1817024962640463</c:v>
                </c:pt>
                <c:pt idx="209">
                  <c:v>-2.6956403627952952</c:v>
                </c:pt>
                <c:pt idx="210">
                  <c:v>-5.5180441641509237</c:v>
                </c:pt>
                <c:pt idx="211">
                  <c:v>-2.4821894742542447</c:v>
                </c:pt>
                <c:pt idx="212">
                  <c:v>2.0437415194438806</c:v>
                </c:pt>
                <c:pt idx="213">
                  <c:v>-2.3158423648504964</c:v>
                </c:pt>
                <c:pt idx="214">
                  <c:v>1.8365930115382341</c:v>
                </c:pt>
                <c:pt idx="215">
                  <c:v>14.651305448888806</c:v>
                </c:pt>
                <c:pt idx="216">
                  <c:v>-5.2725232415996359E-2</c:v>
                </c:pt>
                <c:pt idx="217">
                  <c:v>-6.4200157471619281</c:v>
                </c:pt>
                <c:pt idx="218">
                  <c:v>1.2020114299060936</c:v>
                </c:pt>
                <c:pt idx="219">
                  <c:v>0.61887365342967193</c:v>
                </c:pt>
                <c:pt idx="220">
                  <c:v>-5.9284160410879583</c:v>
                </c:pt>
                <c:pt idx="221">
                  <c:v>-6.6804698416719788</c:v>
                </c:pt>
                <c:pt idx="222">
                  <c:v>-2.9501539689060987</c:v>
                </c:pt>
                <c:pt idx="223">
                  <c:v>-8.5318312233071083</c:v>
                </c:pt>
                <c:pt idx="224">
                  <c:v>-12.909294089583975</c:v>
                </c:pt>
                <c:pt idx="225">
                  <c:v>1.4144827185643027</c:v>
                </c:pt>
                <c:pt idx="226">
                  <c:v>-5.2413689443240692</c:v>
                </c:pt>
                <c:pt idx="227">
                  <c:v>3.0380781686993039</c:v>
                </c:pt>
                <c:pt idx="228">
                  <c:v>-6.7975611772044591</c:v>
                </c:pt>
                <c:pt idx="229">
                  <c:v>-0.69795362007882389</c:v>
                </c:pt>
                <c:pt idx="230">
                  <c:v>-8.3120648785000011</c:v>
                </c:pt>
                <c:pt idx="231">
                  <c:v>-4.96378306060911</c:v>
                </c:pt>
                <c:pt idx="232">
                  <c:v>-3.3549143679809372</c:v>
                </c:pt>
                <c:pt idx="233">
                  <c:v>11.711883665117446</c:v>
                </c:pt>
                <c:pt idx="234">
                  <c:v>8.9551743155038288</c:v>
                </c:pt>
                <c:pt idx="235">
                  <c:v>-3.7636317010938107</c:v>
                </c:pt>
                <c:pt idx="236">
                  <c:v>3.4811933766249794</c:v>
                </c:pt>
                <c:pt idx="237">
                  <c:v>-3.8546137346681917</c:v>
                </c:pt>
                <c:pt idx="238">
                  <c:v>-3.4246001516358131</c:v>
                </c:pt>
                <c:pt idx="239">
                  <c:v>6.6977615396266117</c:v>
                </c:pt>
                <c:pt idx="240">
                  <c:v>2.7089882023425709</c:v>
                </c:pt>
                <c:pt idx="241">
                  <c:v>2.4275472200285861</c:v>
                </c:pt>
                <c:pt idx="242">
                  <c:v>-2.0320776700784862</c:v>
                </c:pt>
                <c:pt idx="243">
                  <c:v>3.0203233084354153</c:v>
                </c:pt>
                <c:pt idx="244">
                  <c:v>-3.1303718055122047</c:v>
                </c:pt>
                <c:pt idx="245">
                  <c:v>-1.8486584968156059</c:v>
                </c:pt>
                <c:pt idx="246">
                  <c:v>1.9612843308112247</c:v>
                </c:pt>
                <c:pt idx="247">
                  <c:v>-0.22025683052100931</c:v>
                </c:pt>
                <c:pt idx="248">
                  <c:v>9.0345208376137762</c:v>
                </c:pt>
                <c:pt idx="249">
                  <c:v>2.4188894720164491</c:v>
                </c:pt>
                <c:pt idx="250">
                  <c:v>1.3598576544703818</c:v>
                </c:pt>
                <c:pt idx="251">
                  <c:v>4.4821198590998605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414080"/>
        <c:axId val="237414656"/>
      </c:scatterChart>
      <c:valAx>
        <c:axId val="237414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414656"/>
        <c:crosses val="autoZero"/>
        <c:crossBetween val="midCat"/>
      </c:valAx>
      <c:valAx>
        <c:axId val="2374146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41408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Regression5!$C$10:$C$261</c:f>
              <c:numCache>
                <c:formatCode>General</c:formatCode>
                <c:ptCount val="252"/>
                <c:pt idx="0">
                  <c:v>154.25</c:v>
                </c:pt>
                <c:pt idx="1">
                  <c:v>173.25</c:v>
                </c:pt>
                <c:pt idx="2">
                  <c:v>154</c:v>
                </c:pt>
                <c:pt idx="3">
                  <c:v>184.75</c:v>
                </c:pt>
                <c:pt idx="4">
                  <c:v>184.25</c:v>
                </c:pt>
                <c:pt idx="5">
                  <c:v>210.25</c:v>
                </c:pt>
                <c:pt idx="6">
                  <c:v>181</c:v>
                </c:pt>
                <c:pt idx="7">
                  <c:v>176</c:v>
                </c:pt>
                <c:pt idx="8">
                  <c:v>191</c:v>
                </c:pt>
                <c:pt idx="9">
                  <c:v>198.25</c:v>
                </c:pt>
                <c:pt idx="10">
                  <c:v>186.25</c:v>
                </c:pt>
                <c:pt idx="11">
                  <c:v>216</c:v>
                </c:pt>
                <c:pt idx="12">
                  <c:v>180.5</c:v>
                </c:pt>
                <c:pt idx="13">
                  <c:v>205.25</c:v>
                </c:pt>
                <c:pt idx="14">
                  <c:v>187.75</c:v>
                </c:pt>
                <c:pt idx="15">
                  <c:v>162.75</c:v>
                </c:pt>
                <c:pt idx="16">
                  <c:v>195.75</c:v>
                </c:pt>
                <c:pt idx="17">
                  <c:v>209.25</c:v>
                </c:pt>
                <c:pt idx="18">
                  <c:v>183.75</c:v>
                </c:pt>
                <c:pt idx="19">
                  <c:v>211.75</c:v>
                </c:pt>
                <c:pt idx="20">
                  <c:v>179</c:v>
                </c:pt>
                <c:pt idx="21">
                  <c:v>200.5</c:v>
                </c:pt>
                <c:pt idx="22">
                  <c:v>140.25</c:v>
                </c:pt>
                <c:pt idx="23">
                  <c:v>148.75</c:v>
                </c:pt>
                <c:pt idx="24">
                  <c:v>151.25</c:v>
                </c:pt>
                <c:pt idx="25">
                  <c:v>159.25</c:v>
                </c:pt>
                <c:pt idx="26">
                  <c:v>131.5</c:v>
                </c:pt>
                <c:pt idx="27">
                  <c:v>148</c:v>
                </c:pt>
                <c:pt idx="28">
                  <c:v>133.25</c:v>
                </c:pt>
                <c:pt idx="29">
                  <c:v>160.75</c:v>
                </c:pt>
                <c:pt idx="30">
                  <c:v>182</c:v>
                </c:pt>
                <c:pt idx="31">
                  <c:v>160.25</c:v>
                </c:pt>
                <c:pt idx="32">
                  <c:v>168</c:v>
                </c:pt>
                <c:pt idx="33">
                  <c:v>218.5</c:v>
                </c:pt>
                <c:pt idx="34">
                  <c:v>247.25</c:v>
                </c:pt>
                <c:pt idx="35">
                  <c:v>191.75</c:v>
                </c:pt>
                <c:pt idx="36">
                  <c:v>202.25</c:v>
                </c:pt>
                <c:pt idx="37">
                  <c:v>196.75</c:v>
                </c:pt>
                <c:pt idx="38">
                  <c:v>363.15</c:v>
                </c:pt>
                <c:pt idx="39">
                  <c:v>203</c:v>
                </c:pt>
                <c:pt idx="40">
                  <c:v>262.75</c:v>
                </c:pt>
                <c:pt idx="41">
                  <c:v>205</c:v>
                </c:pt>
                <c:pt idx="42">
                  <c:v>217</c:v>
                </c:pt>
                <c:pt idx="43">
                  <c:v>212</c:v>
                </c:pt>
                <c:pt idx="44">
                  <c:v>125.25</c:v>
                </c:pt>
                <c:pt idx="45">
                  <c:v>164.25</c:v>
                </c:pt>
                <c:pt idx="46">
                  <c:v>133.5</c:v>
                </c:pt>
                <c:pt idx="47">
                  <c:v>148.5</c:v>
                </c:pt>
                <c:pt idx="48">
                  <c:v>135.75</c:v>
                </c:pt>
                <c:pt idx="49">
                  <c:v>127.5</c:v>
                </c:pt>
                <c:pt idx="50">
                  <c:v>158.25</c:v>
                </c:pt>
                <c:pt idx="51">
                  <c:v>139.25</c:v>
                </c:pt>
                <c:pt idx="52">
                  <c:v>137.25</c:v>
                </c:pt>
                <c:pt idx="53">
                  <c:v>152.75</c:v>
                </c:pt>
                <c:pt idx="54">
                  <c:v>136.25</c:v>
                </c:pt>
                <c:pt idx="55">
                  <c:v>198</c:v>
                </c:pt>
                <c:pt idx="56">
                  <c:v>181.5</c:v>
                </c:pt>
                <c:pt idx="57">
                  <c:v>201.25</c:v>
                </c:pt>
                <c:pt idx="58">
                  <c:v>202.5</c:v>
                </c:pt>
                <c:pt idx="59">
                  <c:v>179.75</c:v>
                </c:pt>
                <c:pt idx="60">
                  <c:v>216</c:v>
                </c:pt>
                <c:pt idx="61">
                  <c:v>178.75</c:v>
                </c:pt>
                <c:pt idx="62">
                  <c:v>193.25</c:v>
                </c:pt>
                <c:pt idx="63">
                  <c:v>178</c:v>
                </c:pt>
                <c:pt idx="64">
                  <c:v>205.5</c:v>
                </c:pt>
                <c:pt idx="65">
                  <c:v>183.5</c:v>
                </c:pt>
                <c:pt idx="66">
                  <c:v>151.5</c:v>
                </c:pt>
                <c:pt idx="67">
                  <c:v>154.75</c:v>
                </c:pt>
                <c:pt idx="68">
                  <c:v>155.25</c:v>
                </c:pt>
                <c:pt idx="69">
                  <c:v>156.75</c:v>
                </c:pt>
                <c:pt idx="70">
                  <c:v>167.5</c:v>
                </c:pt>
                <c:pt idx="71">
                  <c:v>146.75</c:v>
                </c:pt>
                <c:pt idx="72">
                  <c:v>160.75</c:v>
                </c:pt>
                <c:pt idx="73">
                  <c:v>125</c:v>
                </c:pt>
                <c:pt idx="74">
                  <c:v>143</c:v>
                </c:pt>
                <c:pt idx="75">
                  <c:v>148.25</c:v>
                </c:pt>
                <c:pt idx="76">
                  <c:v>162.5</c:v>
                </c:pt>
                <c:pt idx="77">
                  <c:v>177.75</c:v>
                </c:pt>
                <c:pt idx="78">
                  <c:v>161.25</c:v>
                </c:pt>
                <c:pt idx="79">
                  <c:v>171.25</c:v>
                </c:pt>
                <c:pt idx="80">
                  <c:v>163.75</c:v>
                </c:pt>
                <c:pt idx="81">
                  <c:v>150.25</c:v>
                </c:pt>
                <c:pt idx="82">
                  <c:v>190.25</c:v>
                </c:pt>
                <c:pt idx="83">
                  <c:v>170.75</c:v>
                </c:pt>
                <c:pt idx="84">
                  <c:v>168</c:v>
                </c:pt>
                <c:pt idx="85">
                  <c:v>167</c:v>
                </c:pt>
                <c:pt idx="86">
                  <c:v>157.75</c:v>
                </c:pt>
                <c:pt idx="87">
                  <c:v>160</c:v>
                </c:pt>
                <c:pt idx="88">
                  <c:v>176.75</c:v>
                </c:pt>
                <c:pt idx="89">
                  <c:v>176</c:v>
                </c:pt>
                <c:pt idx="90">
                  <c:v>177</c:v>
                </c:pt>
                <c:pt idx="91">
                  <c:v>179.75</c:v>
                </c:pt>
                <c:pt idx="92">
                  <c:v>165.25</c:v>
                </c:pt>
                <c:pt idx="93">
                  <c:v>192.5</c:v>
                </c:pt>
                <c:pt idx="94">
                  <c:v>184.25</c:v>
                </c:pt>
                <c:pt idx="95">
                  <c:v>224.5</c:v>
                </c:pt>
                <c:pt idx="96">
                  <c:v>188.75</c:v>
                </c:pt>
                <c:pt idx="97">
                  <c:v>162.5</c:v>
                </c:pt>
                <c:pt idx="98">
                  <c:v>156.5</c:v>
                </c:pt>
                <c:pt idx="99">
                  <c:v>197</c:v>
                </c:pt>
                <c:pt idx="100">
                  <c:v>198.5</c:v>
                </c:pt>
                <c:pt idx="101">
                  <c:v>173.75</c:v>
                </c:pt>
                <c:pt idx="102">
                  <c:v>172.75</c:v>
                </c:pt>
                <c:pt idx="103">
                  <c:v>196.75</c:v>
                </c:pt>
                <c:pt idx="104">
                  <c:v>177</c:v>
                </c:pt>
                <c:pt idx="105">
                  <c:v>165.5</c:v>
                </c:pt>
                <c:pt idx="106">
                  <c:v>200.25</c:v>
                </c:pt>
                <c:pt idx="107">
                  <c:v>203.25</c:v>
                </c:pt>
                <c:pt idx="108">
                  <c:v>194</c:v>
                </c:pt>
                <c:pt idx="109">
                  <c:v>168.5</c:v>
                </c:pt>
                <c:pt idx="110">
                  <c:v>170.75</c:v>
                </c:pt>
                <c:pt idx="111">
                  <c:v>183.25</c:v>
                </c:pt>
                <c:pt idx="112">
                  <c:v>178.25</c:v>
                </c:pt>
                <c:pt idx="113">
                  <c:v>163</c:v>
                </c:pt>
                <c:pt idx="114">
                  <c:v>175.25</c:v>
                </c:pt>
                <c:pt idx="115">
                  <c:v>158</c:v>
                </c:pt>
                <c:pt idx="116">
                  <c:v>177.25</c:v>
                </c:pt>
                <c:pt idx="117">
                  <c:v>179</c:v>
                </c:pt>
                <c:pt idx="118">
                  <c:v>191</c:v>
                </c:pt>
                <c:pt idx="119">
                  <c:v>187.5</c:v>
                </c:pt>
                <c:pt idx="120">
                  <c:v>206.5</c:v>
                </c:pt>
                <c:pt idx="121">
                  <c:v>185.25</c:v>
                </c:pt>
                <c:pt idx="122">
                  <c:v>160.25</c:v>
                </c:pt>
                <c:pt idx="123">
                  <c:v>151.5</c:v>
                </c:pt>
                <c:pt idx="124">
                  <c:v>161</c:v>
                </c:pt>
                <c:pt idx="125">
                  <c:v>167</c:v>
                </c:pt>
                <c:pt idx="126">
                  <c:v>177.5</c:v>
                </c:pt>
                <c:pt idx="127">
                  <c:v>152.25</c:v>
                </c:pt>
                <c:pt idx="128">
                  <c:v>192.25</c:v>
                </c:pt>
                <c:pt idx="129">
                  <c:v>165.25</c:v>
                </c:pt>
                <c:pt idx="130">
                  <c:v>171.75</c:v>
                </c:pt>
                <c:pt idx="131">
                  <c:v>171.25</c:v>
                </c:pt>
                <c:pt idx="132">
                  <c:v>197</c:v>
                </c:pt>
                <c:pt idx="133">
                  <c:v>157</c:v>
                </c:pt>
                <c:pt idx="134">
                  <c:v>168.25</c:v>
                </c:pt>
                <c:pt idx="135">
                  <c:v>186</c:v>
                </c:pt>
                <c:pt idx="136">
                  <c:v>166.75</c:v>
                </c:pt>
                <c:pt idx="137">
                  <c:v>187.75</c:v>
                </c:pt>
                <c:pt idx="138">
                  <c:v>168.25</c:v>
                </c:pt>
                <c:pt idx="139">
                  <c:v>212.75</c:v>
                </c:pt>
                <c:pt idx="140">
                  <c:v>176.75</c:v>
                </c:pt>
                <c:pt idx="141">
                  <c:v>173.25</c:v>
                </c:pt>
                <c:pt idx="142">
                  <c:v>167</c:v>
                </c:pt>
                <c:pt idx="143">
                  <c:v>159.75</c:v>
                </c:pt>
                <c:pt idx="144">
                  <c:v>188.15</c:v>
                </c:pt>
                <c:pt idx="145">
                  <c:v>156</c:v>
                </c:pt>
                <c:pt idx="146">
                  <c:v>208.5</c:v>
                </c:pt>
                <c:pt idx="147">
                  <c:v>206.5</c:v>
                </c:pt>
                <c:pt idx="148">
                  <c:v>143.75</c:v>
                </c:pt>
                <c:pt idx="149">
                  <c:v>223</c:v>
                </c:pt>
                <c:pt idx="150">
                  <c:v>152.25</c:v>
                </c:pt>
                <c:pt idx="151">
                  <c:v>241.75</c:v>
                </c:pt>
                <c:pt idx="152">
                  <c:v>146</c:v>
                </c:pt>
                <c:pt idx="153">
                  <c:v>156.75</c:v>
                </c:pt>
                <c:pt idx="154">
                  <c:v>200.25</c:v>
                </c:pt>
                <c:pt idx="155">
                  <c:v>171.5</c:v>
                </c:pt>
                <c:pt idx="156">
                  <c:v>205.75</c:v>
                </c:pt>
                <c:pt idx="157">
                  <c:v>182.5</c:v>
                </c:pt>
                <c:pt idx="158">
                  <c:v>136.5</c:v>
                </c:pt>
                <c:pt idx="159">
                  <c:v>177.25</c:v>
                </c:pt>
                <c:pt idx="160">
                  <c:v>151.25</c:v>
                </c:pt>
                <c:pt idx="161">
                  <c:v>196</c:v>
                </c:pt>
                <c:pt idx="162">
                  <c:v>184.25</c:v>
                </c:pt>
                <c:pt idx="163">
                  <c:v>140</c:v>
                </c:pt>
                <c:pt idx="164">
                  <c:v>218.75</c:v>
                </c:pt>
                <c:pt idx="165">
                  <c:v>217</c:v>
                </c:pt>
                <c:pt idx="166">
                  <c:v>166.25</c:v>
                </c:pt>
                <c:pt idx="167">
                  <c:v>224.75</c:v>
                </c:pt>
                <c:pt idx="168">
                  <c:v>228.25</c:v>
                </c:pt>
                <c:pt idx="169">
                  <c:v>172.75</c:v>
                </c:pt>
                <c:pt idx="170">
                  <c:v>152.25</c:v>
                </c:pt>
                <c:pt idx="171">
                  <c:v>125.75</c:v>
                </c:pt>
                <c:pt idx="172">
                  <c:v>177.25</c:v>
                </c:pt>
                <c:pt idx="173">
                  <c:v>176.25</c:v>
                </c:pt>
                <c:pt idx="174">
                  <c:v>226.75</c:v>
                </c:pt>
                <c:pt idx="175">
                  <c:v>145.25</c:v>
                </c:pt>
                <c:pt idx="176">
                  <c:v>151</c:v>
                </c:pt>
                <c:pt idx="177">
                  <c:v>241.25</c:v>
                </c:pt>
                <c:pt idx="178">
                  <c:v>187.25</c:v>
                </c:pt>
                <c:pt idx="179">
                  <c:v>234.75</c:v>
                </c:pt>
                <c:pt idx="180">
                  <c:v>219.25</c:v>
                </c:pt>
                <c:pt idx="181">
                  <c:v>118.5</c:v>
                </c:pt>
                <c:pt idx="182">
                  <c:v>145.75</c:v>
                </c:pt>
                <c:pt idx="183">
                  <c:v>159.25</c:v>
                </c:pt>
                <c:pt idx="184">
                  <c:v>170.5</c:v>
                </c:pt>
                <c:pt idx="185">
                  <c:v>167.5</c:v>
                </c:pt>
                <c:pt idx="186">
                  <c:v>232.75</c:v>
                </c:pt>
                <c:pt idx="187">
                  <c:v>210.5</c:v>
                </c:pt>
                <c:pt idx="188">
                  <c:v>202.25</c:v>
                </c:pt>
                <c:pt idx="189">
                  <c:v>185</c:v>
                </c:pt>
                <c:pt idx="190">
                  <c:v>153</c:v>
                </c:pt>
                <c:pt idx="191">
                  <c:v>244.25</c:v>
                </c:pt>
                <c:pt idx="192">
                  <c:v>193.5</c:v>
                </c:pt>
                <c:pt idx="193">
                  <c:v>224.75</c:v>
                </c:pt>
                <c:pt idx="194">
                  <c:v>162.75</c:v>
                </c:pt>
                <c:pt idx="195">
                  <c:v>180</c:v>
                </c:pt>
                <c:pt idx="196">
                  <c:v>156.25</c:v>
                </c:pt>
                <c:pt idx="197">
                  <c:v>168</c:v>
                </c:pt>
                <c:pt idx="198">
                  <c:v>167.25</c:v>
                </c:pt>
                <c:pt idx="199">
                  <c:v>170.75</c:v>
                </c:pt>
                <c:pt idx="200">
                  <c:v>178.25</c:v>
                </c:pt>
                <c:pt idx="201">
                  <c:v>150</c:v>
                </c:pt>
                <c:pt idx="202">
                  <c:v>200.5</c:v>
                </c:pt>
                <c:pt idx="203">
                  <c:v>184</c:v>
                </c:pt>
                <c:pt idx="204">
                  <c:v>223</c:v>
                </c:pt>
                <c:pt idx="205">
                  <c:v>208.75</c:v>
                </c:pt>
                <c:pt idx="206">
                  <c:v>166</c:v>
                </c:pt>
                <c:pt idx="207">
                  <c:v>195</c:v>
                </c:pt>
                <c:pt idx="208">
                  <c:v>160.5</c:v>
                </c:pt>
                <c:pt idx="209">
                  <c:v>159.75</c:v>
                </c:pt>
                <c:pt idx="210">
                  <c:v>140.5</c:v>
                </c:pt>
                <c:pt idx="211">
                  <c:v>216.25</c:v>
                </c:pt>
                <c:pt idx="212">
                  <c:v>168.25</c:v>
                </c:pt>
                <c:pt idx="213">
                  <c:v>194.75</c:v>
                </c:pt>
                <c:pt idx="214">
                  <c:v>172.75</c:v>
                </c:pt>
                <c:pt idx="215">
                  <c:v>219</c:v>
                </c:pt>
                <c:pt idx="216">
                  <c:v>149.25</c:v>
                </c:pt>
                <c:pt idx="217">
                  <c:v>154.5</c:v>
                </c:pt>
                <c:pt idx="218">
                  <c:v>199.25</c:v>
                </c:pt>
                <c:pt idx="219">
                  <c:v>154.5</c:v>
                </c:pt>
                <c:pt idx="220">
                  <c:v>153.25</c:v>
                </c:pt>
                <c:pt idx="221">
                  <c:v>230</c:v>
                </c:pt>
                <c:pt idx="222">
                  <c:v>161.75</c:v>
                </c:pt>
                <c:pt idx="223">
                  <c:v>142.25</c:v>
                </c:pt>
                <c:pt idx="224">
                  <c:v>179.75</c:v>
                </c:pt>
                <c:pt idx="225">
                  <c:v>126.5</c:v>
                </c:pt>
                <c:pt idx="226">
                  <c:v>169.5</c:v>
                </c:pt>
                <c:pt idx="227">
                  <c:v>198.5</c:v>
                </c:pt>
                <c:pt idx="228">
                  <c:v>174.5</c:v>
                </c:pt>
                <c:pt idx="229">
                  <c:v>167.75</c:v>
                </c:pt>
                <c:pt idx="230">
                  <c:v>147.75</c:v>
                </c:pt>
                <c:pt idx="231">
                  <c:v>182.25</c:v>
                </c:pt>
                <c:pt idx="232">
                  <c:v>175.5</c:v>
                </c:pt>
                <c:pt idx="233">
                  <c:v>161.75</c:v>
                </c:pt>
                <c:pt idx="234">
                  <c:v>157.75</c:v>
                </c:pt>
                <c:pt idx="235">
                  <c:v>168.75</c:v>
                </c:pt>
                <c:pt idx="236">
                  <c:v>191.5</c:v>
                </c:pt>
                <c:pt idx="237">
                  <c:v>219.15</c:v>
                </c:pt>
                <c:pt idx="238">
                  <c:v>155.25</c:v>
                </c:pt>
                <c:pt idx="239">
                  <c:v>189.75</c:v>
                </c:pt>
                <c:pt idx="240">
                  <c:v>127.5</c:v>
                </c:pt>
                <c:pt idx="241">
                  <c:v>224.5</c:v>
                </c:pt>
                <c:pt idx="242">
                  <c:v>234.25</c:v>
                </c:pt>
                <c:pt idx="243">
                  <c:v>227.75</c:v>
                </c:pt>
                <c:pt idx="244">
                  <c:v>199.5</c:v>
                </c:pt>
                <c:pt idx="245">
                  <c:v>155.5</c:v>
                </c:pt>
                <c:pt idx="246">
                  <c:v>215.5</c:v>
                </c:pt>
                <c:pt idx="247">
                  <c:v>134.25</c:v>
                </c:pt>
                <c:pt idx="248">
                  <c:v>201</c:v>
                </c:pt>
                <c:pt idx="249">
                  <c:v>186.75</c:v>
                </c:pt>
                <c:pt idx="250">
                  <c:v>190.75</c:v>
                </c:pt>
                <c:pt idx="251">
                  <c:v>207.5</c:v>
                </c:pt>
              </c:numCache>
            </c:numRef>
          </c:xVal>
          <c:yVal>
            <c:numRef>
              <c:f>Regression5!$D$10:$D$261</c:f>
              <c:numCache>
                <c:formatCode>General</c:formatCode>
                <c:ptCount val="252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35.200000000000003</c:v>
                </c:pt>
                <c:pt idx="39">
                  <c:v>32.6</c:v>
                </c:pt>
                <c:pt idx="40">
                  <c:v>34.5</c:v>
                </c:pt>
                <c:pt idx="41">
                  <c:v>32.9</c:v>
                </c:pt>
                <c:pt idx="42">
                  <c:v>31.6</c:v>
                </c:pt>
                <c:pt idx="43">
                  <c:v>32</c:v>
                </c:pt>
                <c:pt idx="44">
                  <c:v>7.7</c:v>
                </c:pt>
                <c:pt idx="45">
                  <c:v>13.9</c:v>
                </c:pt>
                <c:pt idx="46">
                  <c:v>10.8</c:v>
                </c:pt>
                <c:pt idx="47">
                  <c:v>5.6</c:v>
                </c:pt>
                <c:pt idx="48">
                  <c:v>13.6</c:v>
                </c:pt>
                <c:pt idx="49">
                  <c:v>4</c:v>
                </c:pt>
                <c:pt idx="50">
                  <c:v>10.199999999999999</c:v>
                </c:pt>
                <c:pt idx="51">
                  <c:v>6.6</c:v>
                </c:pt>
                <c:pt idx="52">
                  <c:v>8</c:v>
                </c:pt>
                <c:pt idx="53">
                  <c:v>6.3</c:v>
                </c:pt>
                <c:pt idx="54">
                  <c:v>3.9</c:v>
                </c:pt>
                <c:pt idx="55">
                  <c:v>22.6</c:v>
                </c:pt>
                <c:pt idx="56">
                  <c:v>20.399999999999999</c:v>
                </c:pt>
                <c:pt idx="57">
                  <c:v>28</c:v>
                </c:pt>
                <c:pt idx="58">
                  <c:v>31.5</c:v>
                </c:pt>
                <c:pt idx="59">
                  <c:v>24.6</c:v>
                </c:pt>
                <c:pt idx="60">
                  <c:v>26.1</c:v>
                </c:pt>
                <c:pt idx="61">
                  <c:v>29.8</c:v>
                </c:pt>
                <c:pt idx="62">
                  <c:v>30.7</c:v>
                </c:pt>
                <c:pt idx="63">
                  <c:v>25.8</c:v>
                </c:pt>
                <c:pt idx="64">
                  <c:v>32.299999999999997</c:v>
                </c:pt>
                <c:pt idx="65">
                  <c:v>30</c:v>
                </c:pt>
                <c:pt idx="66">
                  <c:v>21.5</c:v>
                </c:pt>
                <c:pt idx="67">
                  <c:v>13.8</c:v>
                </c:pt>
                <c:pt idx="68">
                  <c:v>6.3</c:v>
                </c:pt>
                <c:pt idx="69">
                  <c:v>12.9</c:v>
                </c:pt>
                <c:pt idx="70">
                  <c:v>24.3</c:v>
                </c:pt>
                <c:pt idx="71">
                  <c:v>8.8000000000000007</c:v>
                </c:pt>
                <c:pt idx="72">
                  <c:v>8.5</c:v>
                </c:pt>
                <c:pt idx="73">
                  <c:v>13.5</c:v>
                </c:pt>
                <c:pt idx="74">
                  <c:v>11.8</c:v>
                </c:pt>
                <c:pt idx="75">
                  <c:v>18.5</c:v>
                </c:pt>
                <c:pt idx="76">
                  <c:v>8.8000000000000007</c:v>
                </c:pt>
                <c:pt idx="77">
                  <c:v>22.2</c:v>
                </c:pt>
                <c:pt idx="78">
                  <c:v>21.5</c:v>
                </c:pt>
                <c:pt idx="79">
                  <c:v>18.8</c:v>
                </c:pt>
                <c:pt idx="80">
                  <c:v>31.4</c:v>
                </c:pt>
                <c:pt idx="81">
                  <c:v>26.8</c:v>
                </c:pt>
                <c:pt idx="82">
                  <c:v>18.399999999999999</c:v>
                </c:pt>
                <c:pt idx="83">
                  <c:v>27</c:v>
                </c:pt>
                <c:pt idx="84">
                  <c:v>27</c:v>
                </c:pt>
                <c:pt idx="85">
                  <c:v>26.6</c:v>
                </c:pt>
                <c:pt idx="86">
                  <c:v>14.9</c:v>
                </c:pt>
                <c:pt idx="87">
                  <c:v>23.1</c:v>
                </c:pt>
                <c:pt idx="88">
                  <c:v>8.3000000000000007</c:v>
                </c:pt>
                <c:pt idx="89">
                  <c:v>14.1</c:v>
                </c:pt>
                <c:pt idx="90">
                  <c:v>20.5</c:v>
                </c:pt>
                <c:pt idx="91">
                  <c:v>18.2</c:v>
                </c:pt>
                <c:pt idx="92">
                  <c:v>8.5</c:v>
                </c:pt>
                <c:pt idx="93">
                  <c:v>24.9</c:v>
                </c:pt>
                <c:pt idx="94">
                  <c:v>9</c:v>
                </c:pt>
                <c:pt idx="95">
                  <c:v>17.399999999999999</c:v>
                </c:pt>
                <c:pt idx="96">
                  <c:v>9.6</c:v>
                </c:pt>
                <c:pt idx="97">
                  <c:v>11.3</c:v>
                </c:pt>
                <c:pt idx="98">
                  <c:v>17.8</c:v>
                </c:pt>
                <c:pt idx="99">
                  <c:v>22.2</c:v>
                </c:pt>
                <c:pt idx="100">
                  <c:v>21.2</c:v>
                </c:pt>
                <c:pt idx="101">
                  <c:v>20.399999999999999</c:v>
                </c:pt>
                <c:pt idx="102">
                  <c:v>20.100000000000001</c:v>
                </c:pt>
                <c:pt idx="103">
                  <c:v>22.3</c:v>
                </c:pt>
                <c:pt idx="104">
                  <c:v>25.4</c:v>
                </c:pt>
                <c:pt idx="105">
                  <c:v>18</c:v>
                </c:pt>
                <c:pt idx="106">
                  <c:v>19.3</c:v>
                </c:pt>
                <c:pt idx="107">
                  <c:v>18.3</c:v>
                </c:pt>
                <c:pt idx="108">
                  <c:v>17.3</c:v>
                </c:pt>
                <c:pt idx="109">
                  <c:v>21.4</c:v>
                </c:pt>
                <c:pt idx="110">
                  <c:v>19.7</c:v>
                </c:pt>
                <c:pt idx="111">
                  <c:v>28</c:v>
                </c:pt>
                <c:pt idx="112">
                  <c:v>22.1</c:v>
                </c:pt>
                <c:pt idx="113">
                  <c:v>21.3</c:v>
                </c:pt>
                <c:pt idx="114">
                  <c:v>26.7</c:v>
                </c:pt>
                <c:pt idx="115">
                  <c:v>16.7</c:v>
                </c:pt>
                <c:pt idx="116">
                  <c:v>20.100000000000001</c:v>
                </c:pt>
                <c:pt idx="117">
                  <c:v>13.9</c:v>
                </c:pt>
                <c:pt idx="118">
                  <c:v>25.8</c:v>
                </c:pt>
                <c:pt idx="119">
                  <c:v>18.100000000000001</c:v>
                </c:pt>
                <c:pt idx="120">
                  <c:v>27.9</c:v>
                </c:pt>
                <c:pt idx="121">
                  <c:v>25.3</c:v>
                </c:pt>
                <c:pt idx="122">
                  <c:v>14.7</c:v>
                </c:pt>
                <c:pt idx="123">
                  <c:v>16</c:v>
                </c:pt>
                <c:pt idx="124">
                  <c:v>13.8</c:v>
                </c:pt>
                <c:pt idx="125">
                  <c:v>17.5</c:v>
                </c:pt>
                <c:pt idx="126">
                  <c:v>27.2</c:v>
                </c:pt>
                <c:pt idx="127">
                  <c:v>17.399999999999999</c:v>
                </c:pt>
                <c:pt idx="128">
                  <c:v>20.8</c:v>
                </c:pt>
                <c:pt idx="129">
                  <c:v>14.9</c:v>
                </c:pt>
                <c:pt idx="130">
                  <c:v>18.100000000000001</c:v>
                </c:pt>
                <c:pt idx="131">
                  <c:v>22.7</c:v>
                </c:pt>
                <c:pt idx="132">
                  <c:v>23.6</c:v>
                </c:pt>
                <c:pt idx="133">
                  <c:v>26.1</c:v>
                </c:pt>
                <c:pt idx="134">
                  <c:v>24.4</c:v>
                </c:pt>
                <c:pt idx="135">
                  <c:v>27.1</c:v>
                </c:pt>
                <c:pt idx="136">
                  <c:v>21.8</c:v>
                </c:pt>
                <c:pt idx="137">
                  <c:v>29.4</c:v>
                </c:pt>
                <c:pt idx="138">
                  <c:v>22.3</c:v>
                </c:pt>
                <c:pt idx="139">
                  <c:v>20.399999999999999</c:v>
                </c:pt>
                <c:pt idx="140">
                  <c:v>24.9</c:v>
                </c:pt>
                <c:pt idx="141">
                  <c:v>18.3</c:v>
                </c:pt>
                <c:pt idx="142">
                  <c:v>23.3</c:v>
                </c:pt>
                <c:pt idx="143">
                  <c:v>9.4</c:v>
                </c:pt>
                <c:pt idx="144">
                  <c:v>10.3</c:v>
                </c:pt>
                <c:pt idx="145">
                  <c:v>14.2</c:v>
                </c:pt>
                <c:pt idx="146">
                  <c:v>19.2</c:v>
                </c:pt>
                <c:pt idx="147">
                  <c:v>29.6</c:v>
                </c:pt>
                <c:pt idx="148">
                  <c:v>5.3</c:v>
                </c:pt>
                <c:pt idx="149">
                  <c:v>25.2</c:v>
                </c:pt>
                <c:pt idx="150">
                  <c:v>9.4</c:v>
                </c:pt>
                <c:pt idx="151">
                  <c:v>19.600000000000001</c:v>
                </c:pt>
                <c:pt idx="152">
                  <c:v>10.1</c:v>
                </c:pt>
                <c:pt idx="153">
                  <c:v>16.5</c:v>
                </c:pt>
                <c:pt idx="154">
                  <c:v>21</c:v>
                </c:pt>
                <c:pt idx="155">
                  <c:v>17.3</c:v>
                </c:pt>
                <c:pt idx="156">
                  <c:v>31.2</c:v>
                </c:pt>
                <c:pt idx="157">
                  <c:v>10</c:v>
                </c:pt>
                <c:pt idx="158">
                  <c:v>12.5</c:v>
                </c:pt>
                <c:pt idx="159">
                  <c:v>22.5</c:v>
                </c:pt>
                <c:pt idx="160">
                  <c:v>9.4</c:v>
                </c:pt>
                <c:pt idx="161">
                  <c:v>14.6</c:v>
                </c:pt>
                <c:pt idx="162">
                  <c:v>13</c:v>
                </c:pt>
                <c:pt idx="163">
                  <c:v>15.1</c:v>
                </c:pt>
                <c:pt idx="164">
                  <c:v>27.3</c:v>
                </c:pt>
                <c:pt idx="165">
                  <c:v>19.2</c:v>
                </c:pt>
                <c:pt idx="166">
                  <c:v>21.8</c:v>
                </c:pt>
                <c:pt idx="167">
                  <c:v>20.3</c:v>
                </c:pt>
                <c:pt idx="168">
                  <c:v>36.299999999999997</c:v>
                </c:pt>
                <c:pt idx="169">
                  <c:v>16.5</c:v>
                </c:pt>
                <c:pt idx="170">
                  <c:v>3</c:v>
                </c:pt>
                <c:pt idx="171">
                  <c:v>0.7</c:v>
                </c:pt>
                <c:pt idx="172">
                  <c:v>20.5</c:v>
                </c:pt>
                <c:pt idx="173">
                  <c:v>16.899999999999999</c:v>
                </c:pt>
                <c:pt idx="174">
                  <c:v>25.3</c:v>
                </c:pt>
                <c:pt idx="175">
                  <c:v>9.9</c:v>
                </c:pt>
                <c:pt idx="176">
                  <c:v>13.1</c:v>
                </c:pt>
                <c:pt idx="177">
                  <c:v>29.9</c:v>
                </c:pt>
                <c:pt idx="178">
                  <c:v>22.5</c:v>
                </c:pt>
                <c:pt idx="179">
                  <c:v>16.899999999999999</c:v>
                </c:pt>
                <c:pt idx="180">
                  <c:v>26.6</c:v>
                </c:pt>
                <c:pt idx="181">
                  <c:v>0</c:v>
                </c:pt>
                <c:pt idx="182">
                  <c:v>11.5</c:v>
                </c:pt>
                <c:pt idx="183">
                  <c:v>12.1</c:v>
                </c:pt>
                <c:pt idx="184">
                  <c:v>17.5</c:v>
                </c:pt>
                <c:pt idx="185">
                  <c:v>8.6</c:v>
                </c:pt>
                <c:pt idx="186">
                  <c:v>23.6</c:v>
                </c:pt>
                <c:pt idx="187">
                  <c:v>20.399999999999999</c:v>
                </c:pt>
                <c:pt idx="188">
                  <c:v>20.5</c:v>
                </c:pt>
                <c:pt idx="189">
                  <c:v>24.4</c:v>
                </c:pt>
                <c:pt idx="190">
                  <c:v>11.4</c:v>
                </c:pt>
                <c:pt idx="191">
                  <c:v>38.1</c:v>
                </c:pt>
                <c:pt idx="192">
                  <c:v>15.9</c:v>
                </c:pt>
                <c:pt idx="193">
                  <c:v>24.7</c:v>
                </c:pt>
                <c:pt idx="194">
                  <c:v>22.8</c:v>
                </c:pt>
                <c:pt idx="195">
                  <c:v>25.5</c:v>
                </c:pt>
                <c:pt idx="196">
                  <c:v>22</c:v>
                </c:pt>
                <c:pt idx="197">
                  <c:v>17.7</c:v>
                </c:pt>
                <c:pt idx="198">
                  <c:v>6.6</c:v>
                </c:pt>
                <c:pt idx="199">
                  <c:v>23.6</c:v>
                </c:pt>
                <c:pt idx="200">
                  <c:v>12.2</c:v>
                </c:pt>
                <c:pt idx="201">
                  <c:v>22.1</c:v>
                </c:pt>
                <c:pt idx="202">
                  <c:v>28.7</c:v>
                </c:pt>
                <c:pt idx="203">
                  <c:v>6</c:v>
                </c:pt>
                <c:pt idx="204">
                  <c:v>34.799999999999997</c:v>
                </c:pt>
                <c:pt idx="205">
                  <c:v>16.600000000000001</c:v>
                </c:pt>
                <c:pt idx="206">
                  <c:v>32.9</c:v>
                </c:pt>
                <c:pt idx="207">
                  <c:v>32.799999999999997</c:v>
                </c:pt>
                <c:pt idx="208">
                  <c:v>9.6</c:v>
                </c:pt>
                <c:pt idx="209">
                  <c:v>10.8</c:v>
                </c:pt>
                <c:pt idx="210">
                  <c:v>7.1</c:v>
                </c:pt>
                <c:pt idx="211">
                  <c:v>27.2</c:v>
                </c:pt>
                <c:pt idx="212">
                  <c:v>19.5</c:v>
                </c:pt>
                <c:pt idx="213">
                  <c:v>18.7</c:v>
                </c:pt>
                <c:pt idx="214">
                  <c:v>19.5</c:v>
                </c:pt>
                <c:pt idx="215">
                  <c:v>47.5</c:v>
                </c:pt>
                <c:pt idx="216">
                  <c:v>13.6</c:v>
                </c:pt>
                <c:pt idx="217">
                  <c:v>7.5</c:v>
                </c:pt>
                <c:pt idx="218">
                  <c:v>24.5</c:v>
                </c:pt>
                <c:pt idx="219">
                  <c:v>15</c:v>
                </c:pt>
                <c:pt idx="220">
                  <c:v>12.4</c:v>
                </c:pt>
                <c:pt idx="221">
                  <c:v>26</c:v>
                </c:pt>
                <c:pt idx="222">
                  <c:v>11.5</c:v>
                </c:pt>
                <c:pt idx="223">
                  <c:v>5.2</c:v>
                </c:pt>
                <c:pt idx="224">
                  <c:v>10.9</c:v>
                </c:pt>
                <c:pt idx="225">
                  <c:v>12.5</c:v>
                </c:pt>
                <c:pt idx="226">
                  <c:v>14.8</c:v>
                </c:pt>
                <c:pt idx="227">
                  <c:v>25.2</c:v>
                </c:pt>
                <c:pt idx="228">
                  <c:v>14.9</c:v>
                </c:pt>
                <c:pt idx="229">
                  <c:v>17</c:v>
                </c:pt>
                <c:pt idx="230">
                  <c:v>10.6</c:v>
                </c:pt>
                <c:pt idx="231">
                  <c:v>16.100000000000001</c:v>
                </c:pt>
                <c:pt idx="232">
                  <c:v>15.4</c:v>
                </c:pt>
                <c:pt idx="233">
                  <c:v>26.7</c:v>
                </c:pt>
                <c:pt idx="234">
                  <c:v>25.8</c:v>
                </c:pt>
                <c:pt idx="235">
                  <c:v>18.600000000000001</c:v>
                </c:pt>
                <c:pt idx="236">
                  <c:v>24.8</c:v>
                </c:pt>
                <c:pt idx="237">
                  <c:v>27.3</c:v>
                </c:pt>
                <c:pt idx="238">
                  <c:v>12.4</c:v>
                </c:pt>
                <c:pt idx="239">
                  <c:v>29.9</c:v>
                </c:pt>
                <c:pt idx="240">
                  <c:v>17</c:v>
                </c:pt>
                <c:pt idx="241">
                  <c:v>35</c:v>
                </c:pt>
                <c:pt idx="242">
                  <c:v>30.4</c:v>
                </c:pt>
                <c:pt idx="243">
                  <c:v>32.6</c:v>
                </c:pt>
                <c:pt idx="244">
                  <c:v>29</c:v>
                </c:pt>
                <c:pt idx="245">
                  <c:v>15.2</c:v>
                </c:pt>
                <c:pt idx="246">
                  <c:v>30.2</c:v>
                </c:pt>
                <c:pt idx="247">
                  <c:v>11</c:v>
                </c:pt>
                <c:pt idx="248">
                  <c:v>33.6</c:v>
                </c:pt>
                <c:pt idx="249">
                  <c:v>29.3</c:v>
                </c:pt>
                <c:pt idx="250">
                  <c:v>26</c:v>
                </c:pt>
                <c:pt idx="251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416384"/>
        <c:axId val="237416960"/>
      </c:scatterChart>
      <c:valAx>
        <c:axId val="237416384"/>
        <c:scaling>
          <c:orientation val="minMax"/>
          <c:min val="10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Weight (pounds)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416960"/>
        <c:crosses val="autoZero"/>
        <c:crossBetween val="midCat"/>
      </c:valAx>
      <c:valAx>
        <c:axId val="2374169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741638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1</xdr:row>
      <xdr:rowOff>0</xdr:rowOff>
    </xdr:from>
    <xdr:to>
      <xdr:col>12</xdr:col>
      <xdr:colOff>304800</xdr:colOff>
      <xdr:row>18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200025</xdr:colOff>
      <xdr:row>19</xdr:row>
      <xdr:rowOff>104775</xdr:rowOff>
    </xdr:from>
    <xdr:to>
      <xdr:col>12</xdr:col>
      <xdr:colOff>352425</xdr:colOff>
      <xdr:row>37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476249</xdr:colOff>
      <xdr:row>13</xdr:row>
      <xdr:rowOff>152400</xdr:rowOff>
    </xdr:from>
    <xdr:to>
      <xdr:col>17</xdr:col>
      <xdr:colOff>161924</xdr:colOff>
      <xdr:row>15</xdr:row>
      <xdr:rowOff>181897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8086724" y="2638425"/>
              <a:ext cx="2886075" cy="4104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i="1">
                        <a:latin typeface="Cambria Math"/>
                      </a:rPr>
                      <m:t>𝐴</m:t>
                    </m:r>
                    <m:r>
                      <a:rPr lang="en-US" sz="1800" b="0" i="1">
                        <a:latin typeface="Cambria Math"/>
                      </a:rPr>
                      <m:t>𝐼𝐶</m:t>
                    </m:r>
                    <m:r>
                      <a:rPr lang="en-US" sz="1800" b="0" i="1">
                        <a:latin typeface="Cambria Math"/>
                      </a:rPr>
                      <m:t>=</m:t>
                    </m:r>
                    <m:r>
                      <a:rPr lang="en-US" sz="1800" b="0" i="1">
                        <a:latin typeface="Cambria Math"/>
                      </a:rPr>
                      <m:t>𝑛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m:rPr>
                        <m:nor/>
                      </m:rPr>
                      <a:rPr lang="en-US" sz="1800" b="0" i="0">
                        <a:latin typeface="Cambria Math"/>
                      </a:rPr>
                      <m:t>ln</m:t>
                    </m:r>
                    <m:d>
                      <m:dPr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𝑝</m:t>
                            </m:r>
                          </m:sub>
                        </m:sSub>
                        <m:r>
                          <a:rPr lang="en-US" sz="1800" b="0" i="1">
                            <a:latin typeface="Cambria Math"/>
                          </a:rPr>
                          <m:t>/</m:t>
                        </m:r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</m:e>
                    </m:d>
                    <m:r>
                      <a:rPr lang="en-US" sz="1800" i="1">
                        <a:latin typeface="Cambria Math"/>
                      </a:rPr>
                      <m:t>+2</m:t>
                    </m:r>
                    <m:r>
                      <a:rPr lang="en-US" sz="1800" i="1">
                        <a:latin typeface="Cambria Math"/>
                      </a:rPr>
                      <m:t>𝑝</m:t>
                    </m:r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8086724" y="2638425"/>
              <a:ext cx="2886075" cy="4104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i="0">
                  <a:latin typeface="Cambria Math"/>
                </a:rPr>
                <a:t>𝐴</a:t>
              </a:r>
              <a:r>
                <a:rPr lang="en-US" sz="1800" b="0" i="0">
                  <a:latin typeface="Cambria Math"/>
                </a:rPr>
                <a:t>𝐼𝐶=𝑛 "ln" (〖𝑆𝑆𝐸〗_𝑝/𝑛)</a:t>
              </a:r>
              <a:r>
                <a:rPr lang="en-US" sz="1800" i="0">
                  <a:latin typeface="Cambria Math"/>
                </a:rPr>
                <a:t>+2𝑝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12</xdr:col>
      <xdr:colOff>419100</xdr:colOff>
      <xdr:row>16</xdr:row>
      <xdr:rowOff>133350</xdr:rowOff>
    </xdr:from>
    <xdr:to>
      <xdr:col>18</xdr:col>
      <xdr:colOff>31151</xdr:colOff>
      <xdr:row>18</xdr:row>
      <xdr:rowOff>162847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5"/>
            <xdr:cNvSpPr txBox="1"/>
          </xdr:nvSpPr>
          <xdr:spPr>
            <a:xfrm>
              <a:off x="8029575" y="3190875"/>
              <a:ext cx="3422051" cy="4104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𝑆𝐵𝐶</m:t>
                    </m:r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=</m:t>
                    </m:r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𝑛</m:t>
                    </m:r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1800" b="0" i="1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b="0" i="1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</m:ctrlPr>
                          </m:sSubPr>
                          <m:e>
                            <m:r>
                              <a:rPr lang="en-US" sz="18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𝑆𝑆𝐸</m:t>
                            </m:r>
                          </m:e>
                          <m:sub>
                            <m:r>
                              <a:rPr lang="en-US" sz="1800" b="0" i="0" kern="1200">
                                <a:solidFill>
                                  <a:schemeClr val="tx1"/>
                                </a:solidFill>
                                <a:latin typeface="Cambria Math"/>
                                <a:ea typeface="ヒラギノ角ゴ Pro W3"/>
                                <a:cs typeface="Arial" charset="0"/>
                              </a:rPr>
                              <m:t>𝑝</m:t>
                            </m:r>
                          </m:sub>
                        </m:sSub>
                        <m:r>
                          <a:rPr lang="en-US" sz="18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/</m:t>
                        </m:r>
                        <m:r>
                          <a:rPr lang="en-US" sz="18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+</m:t>
                    </m:r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𝑝</m:t>
                    </m:r>
                    <m: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 </m:t>
                    </m:r>
                    <m:r>
                      <m:rPr>
                        <m:nor/>
                      </m:rPr>
                      <a:rPr lang="en-US" sz="1800" b="0" i="0" kern="1200">
                        <a:solidFill>
                          <a:schemeClr val="tx1"/>
                        </a:solidFill>
                        <a:latin typeface="Cambria Math"/>
                        <a:ea typeface="ヒラギノ角ゴ Pro W3"/>
                        <a:cs typeface="Arial" charset="0"/>
                      </a:rPr>
                      <m:t>ln</m:t>
                    </m:r>
                    <m:d>
                      <m:dPr>
                        <m:ctrlPr>
                          <a:rPr lang="en-US" sz="1800" b="0" i="1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dPr>
                      <m:e>
                        <m:r>
                          <a:rPr lang="en-US" sz="1800" b="0" i="0" kern="1200">
                            <a:solidFill>
                              <a:schemeClr val="tx1"/>
                            </a:solidFill>
                            <a:latin typeface="Cambria Math"/>
                            <a:ea typeface="ヒラギノ角ゴ Pro W3"/>
                            <a:cs typeface="Arial" charset="0"/>
                          </a:rPr>
                          <m:t>𝑛</m:t>
                        </m:r>
                      </m:e>
                    </m:d>
                  </m:oMath>
                </m:oMathPara>
              </a14:m>
              <a:endParaRPr lang="en-US" sz="1800" b="0" i="0" kern="1200">
                <a:solidFill>
                  <a:schemeClr val="tx1"/>
                </a:solidFill>
                <a:latin typeface="Cambria Math"/>
                <a:ea typeface="ヒラギノ角ゴ Pro W3"/>
                <a:cs typeface="Arial" charset="0"/>
              </a:endParaRPr>
            </a:p>
          </xdr:txBody>
        </xdr:sp>
      </mc:Choice>
      <mc:Fallback xmlns="">
        <xdr:sp macro="" textlink="">
          <xdr:nvSpPr>
            <xdr:cNvPr id="5" name="TextBox 5"/>
            <xdr:cNvSpPr txBox="1"/>
          </xdr:nvSpPr>
          <xdr:spPr>
            <a:xfrm>
              <a:off x="8029575" y="3190875"/>
              <a:ext cx="3422051" cy="4104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𝑆𝐵𝐶=𝑛 "ln" </a:t>
              </a:r>
              <a:r>
                <a:rPr lang="en-US" sz="18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(〖</a:t>
              </a:r>
              <a:r>
                <a:rPr lang="en-US" sz="18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𝑆𝑆𝐸〗_𝑝/𝑛)+𝑝 "ln" </a:t>
              </a:r>
              <a:r>
                <a:rPr lang="en-US" sz="1800" b="0" i="0" kern="1200">
                  <a:solidFill>
                    <a:schemeClr val="tx1"/>
                  </a:solidFill>
                  <a:latin typeface="Cambria Math"/>
                  <a:cs typeface="Arial" charset="0"/>
                </a:rPr>
                <a:t>(</a:t>
              </a:r>
              <a:r>
                <a:rPr lang="en-US" sz="1800" b="0" i="0" kern="1200">
                  <a:solidFill>
                    <a:schemeClr val="tx1"/>
                  </a:solidFill>
                  <a:latin typeface="Cambria Math"/>
                  <a:ea typeface="ヒラギノ角ゴ Pro W3"/>
                  <a:cs typeface="Arial" charset="0"/>
                </a:rPr>
                <a:t>𝑛)</a:t>
              </a:r>
            </a:p>
          </xdr:txBody>
        </xdr:sp>
      </mc:Fallback>
    </mc:AlternateContent>
    <xdr:clientData/>
  </xdr:twoCellAnchor>
  <xdr:twoCellAnchor>
    <xdr:from>
      <xdr:col>12</xdr:col>
      <xdr:colOff>466725</xdr:colOff>
      <xdr:row>19</xdr:row>
      <xdr:rowOff>47625</xdr:rowOff>
    </xdr:from>
    <xdr:to>
      <xdr:col>17</xdr:col>
      <xdr:colOff>451559</xdr:colOff>
      <xdr:row>23</xdr:row>
      <xdr:rowOff>308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0"/>
            <xdr:cNvSpPr txBox="1"/>
          </xdr:nvSpPr>
          <xdr:spPr>
            <a:xfrm>
              <a:off x="8077200" y="3676650"/>
              <a:ext cx="3185234" cy="7146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b="0" i="1">
                            <a:latin typeface="Cambria Math"/>
                          </a:rPr>
                        </m:ctrlPr>
                      </m:sSubSupPr>
                      <m:e>
                        <m:r>
                          <a:rPr lang="en-US" sz="1800" b="0" i="1">
                            <a:latin typeface="Cambria Math"/>
                          </a:rPr>
                          <m:t>𝑅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𝑎</m:t>
                        </m:r>
                      </m:sub>
                      <m:sup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p>
                    </m:sSubSup>
                    <m:r>
                      <a:rPr lang="en-US" sz="18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n-US" sz="1800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800" i="1">
                            <a:latin typeface="Cambria Math"/>
                          </a:rPr>
                          <m:t>𝑅</m:t>
                        </m:r>
                      </m:e>
                      <m:sup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</m:sup>
                    </m:sSup>
                    <m:r>
                      <a:rPr lang="en-US" sz="1800" i="1">
                        <a:latin typeface="Cambria Math"/>
                      </a:rPr>
                      <m:t>−</m:t>
                    </m:r>
                    <m:d>
                      <m:dPr>
                        <m:ctrlPr>
                          <a:rPr lang="en-US" sz="1800" i="1">
                            <a:latin typeface="Cambria Math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800" i="1">
                                <a:latin typeface="Cambria Math"/>
                              </a:rPr>
                              <m:t>𝑝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−1</m:t>
                            </m:r>
                          </m:num>
                          <m:den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−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𝑝</m:t>
                            </m:r>
                          </m:den>
                        </m:f>
                      </m:e>
                    </m:d>
                    <m:d>
                      <m:dPr>
                        <m:ctrlPr>
                          <a:rPr lang="en-US" sz="1800" i="1">
                            <a:latin typeface="Cambria Math"/>
                          </a:rPr>
                        </m:ctrlPr>
                      </m:dPr>
                      <m:e>
                        <m:r>
                          <a:rPr lang="en-US" sz="1800" i="1">
                            <a:latin typeface="Cambria Math"/>
                          </a:rPr>
                          <m:t>1−</m:t>
                        </m:r>
                        <m:sSup>
                          <m:s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𝑅</m:t>
                            </m:r>
                          </m:e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6" name="TextBox 10"/>
            <xdr:cNvSpPr txBox="1"/>
          </xdr:nvSpPr>
          <xdr:spPr>
            <a:xfrm>
              <a:off x="8077200" y="3676650"/>
              <a:ext cx="3185234" cy="71468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>
                  <a:latin typeface="Cambria Math"/>
                </a:rPr>
                <a:t>𝑅_𝑎^2=</a:t>
              </a:r>
              <a:r>
                <a:rPr lang="en-US" sz="1800" i="0">
                  <a:latin typeface="Cambria Math"/>
                </a:rPr>
                <a:t>𝑅^2−((𝑝−1)/(𝑛−𝑝))(1−𝑅^2 )</a:t>
              </a:r>
              <a:endParaRPr lang="en-US" sz="1800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0</xdr:row>
      <xdr:rowOff>142875</xdr:rowOff>
    </xdr:from>
    <xdr:to>
      <xdr:col>12</xdr:col>
      <xdr:colOff>295275</xdr:colOff>
      <xdr:row>18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161925</xdr:colOff>
      <xdr:row>19</xdr:row>
      <xdr:rowOff>47625</xdr:rowOff>
    </xdr:from>
    <xdr:to>
      <xdr:col>12</xdr:col>
      <xdr:colOff>314325</xdr:colOff>
      <xdr:row>37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0</xdr:row>
      <xdr:rowOff>142875</xdr:rowOff>
    </xdr:from>
    <xdr:to>
      <xdr:col>12</xdr:col>
      <xdr:colOff>295275</xdr:colOff>
      <xdr:row>18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161925</xdr:colOff>
      <xdr:row>19</xdr:row>
      <xdr:rowOff>47625</xdr:rowOff>
    </xdr:from>
    <xdr:to>
      <xdr:col>12</xdr:col>
      <xdr:colOff>314325</xdr:colOff>
      <xdr:row>37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180975</xdr:rowOff>
    </xdr:from>
    <xdr:to>
      <xdr:col>13</xdr:col>
      <xdr:colOff>285750</xdr:colOff>
      <xdr:row>18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180975</xdr:colOff>
      <xdr:row>19</xdr:row>
      <xdr:rowOff>66675</xdr:rowOff>
    </xdr:from>
    <xdr:to>
      <xdr:col>21</xdr:col>
      <xdr:colOff>333375</xdr:colOff>
      <xdr:row>37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161925</xdr:colOff>
      <xdr:row>19</xdr:row>
      <xdr:rowOff>66675</xdr:rowOff>
    </xdr:from>
    <xdr:to>
      <xdr:col>13</xdr:col>
      <xdr:colOff>314325</xdr:colOff>
      <xdr:row>37</xdr:row>
      <xdr:rowOff>38100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180975</xdr:rowOff>
    </xdr:from>
    <xdr:to>
      <xdr:col>13</xdr:col>
      <xdr:colOff>285750</xdr:colOff>
      <xdr:row>18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180975</xdr:colOff>
      <xdr:row>19</xdr:row>
      <xdr:rowOff>66675</xdr:rowOff>
    </xdr:from>
    <xdr:to>
      <xdr:col>21</xdr:col>
      <xdr:colOff>333375</xdr:colOff>
      <xdr:row>37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161925</xdr:colOff>
      <xdr:row>19</xdr:row>
      <xdr:rowOff>66675</xdr:rowOff>
    </xdr:from>
    <xdr:to>
      <xdr:col>13</xdr:col>
      <xdr:colOff>314325</xdr:colOff>
      <xdr:row>37</xdr:row>
      <xdr:rowOff>38100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1"/>
  <sheetViews>
    <sheetView workbookViewId="0">
      <selection activeCell="C10" sqref="C10:C261"/>
    </sheetView>
  </sheetViews>
  <sheetFormatPr defaultColWidth="9.140625" defaultRowHeight="15" x14ac:dyDescent="0.25"/>
  <cols>
    <col min="1" max="1" width="8" style="1" customWidth="1"/>
    <col min="2" max="2" width="9.140625" style="1"/>
    <col min="3" max="3" width="9.5703125" style="1" customWidth="1"/>
    <col min="4" max="16384" width="9.140625" style="1"/>
  </cols>
  <sheetData>
    <row r="1" spans="1:32" x14ac:dyDescent="0.25">
      <c r="A1" t="s">
        <v>16</v>
      </c>
    </row>
    <row r="2" spans="1:32" x14ac:dyDescent="0.25">
      <c r="A2" s="1" t="s">
        <v>15</v>
      </c>
    </row>
    <row r="3" spans="1:32" x14ac:dyDescent="0.25">
      <c r="A3" s="1" t="s">
        <v>62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25">
      <c r="A4" s="1" t="s">
        <v>61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7" spans="1:32" x14ac:dyDescent="0.25">
      <c r="R7" s="5"/>
    </row>
    <row r="8" spans="1:32" x14ac:dyDescent="0.25"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24</v>
      </c>
      <c r="K8" s="4" t="s">
        <v>25</v>
      </c>
      <c r="L8" s="4" t="s">
        <v>26</v>
      </c>
      <c r="M8" s="4" t="s">
        <v>27</v>
      </c>
      <c r="N8" s="4" t="s">
        <v>28</v>
      </c>
      <c r="O8" s="4" t="s">
        <v>29</v>
      </c>
      <c r="P8" s="4" t="s">
        <v>30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1" t="s">
        <v>45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R9" s="4"/>
    </row>
    <row r="10" spans="1:32" x14ac:dyDescent="0.25">
      <c r="A10" s="1">
        <v>1</v>
      </c>
      <c r="B10" s="3">
        <v>1.0708</v>
      </c>
      <c r="C10">
        <v>12.3</v>
      </c>
      <c r="D10" s="3">
        <v>23</v>
      </c>
      <c r="E10" s="3">
        <v>154.25</v>
      </c>
      <c r="F10" s="3">
        <v>67.75</v>
      </c>
      <c r="G10" s="3">
        <v>36.200000000000003</v>
      </c>
      <c r="H10" s="3">
        <v>93.1</v>
      </c>
      <c r="I10" s="3">
        <v>85.2</v>
      </c>
      <c r="J10" s="3">
        <v>94.5</v>
      </c>
      <c r="K10" s="3">
        <v>59</v>
      </c>
      <c r="L10" s="3">
        <v>37.299999999999997</v>
      </c>
      <c r="M10" s="3">
        <v>21.9</v>
      </c>
      <c r="N10" s="3">
        <v>32</v>
      </c>
      <c r="O10" s="3">
        <v>27.4</v>
      </c>
      <c r="P10" s="3">
        <v>17.100000000000001</v>
      </c>
      <c r="R10" s="4"/>
    </row>
    <row r="11" spans="1:32" x14ac:dyDescent="0.25">
      <c r="A11" s="1">
        <v>2</v>
      </c>
      <c r="B11" s="3">
        <v>1.0852999999999999</v>
      </c>
      <c r="C11">
        <v>6.1</v>
      </c>
      <c r="D11" s="3">
        <v>22</v>
      </c>
      <c r="E11" s="3">
        <v>173.25</v>
      </c>
      <c r="F11" s="3">
        <v>72.25</v>
      </c>
      <c r="G11" s="3">
        <v>38.5</v>
      </c>
      <c r="H11" s="3">
        <v>93.6</v>
      </c>
      <c r="I11" s="3">
        <v>83</v>
      </c>
      <c r="J11" s="3">
        <v>98.7</v>
      </c>
      <c r="K11" s="3">
        <v>58.7</v>
      </c>
      <c r="L11" s="3">
        <v>37.299999999999997</v>
      </c>
      <c r="M11" s="3">
        <v>23.4</v>
      </c>
      <c r="N11" s="3">
        <v>30.5</v>
      </c>
      <c r="O11" s="3">
        <v>28.9</v>
      </c>
      <c r="P11" s="3">
        <v>18.2</v>
      </c>
      <c r="R11" s="4"/>
    </row>
    <row r="12" spans="1:32" x14ac:dyDescent="0.25">
      <c r="A12" s="1">
        <v>3</v>
      </c>
      <c r="B12" s="3">
        <v>1.0414000000000001</v>
      </c>
      <c r="C12">
        <v>25.3</v>
      </c>
      <c r="D12" s="3">
        <v>22</v>
      </c>
      <c r="E12" s="3">
        <v>154</v>
      </c>
      <c r="F12" s="3">
        <v>66.25</v>
      </c>
      <c r="G12" s="3">
        <v>34</v>
      </c>
      <c r="H12" s="3">
        <v>95.8</v>
      </c>
      <c r="I12" s="3">
        <v>87.9</v>
      </c>
      <c r="J12" s="3">
        <v>99.2</v>
      </c>
      <c r="K12" s="3">
        <v>59.6</v>
      </c>
      <c r="L12" s="3">
        <v>38.9</v>
      </c>
      <c r="M12" s="3">
        <v>24</v>
      </c>
      <c r="N12" s="3">
        <v>28.8</v>
      </c>
      <c r="O12" s="3">
        <v>25.2</v>
      </c>
      <c r="P12" s="3">
        <v>16.600000000000001</v>
      </c>
      <c r="R12" s="4"/>
    </row>
    <row r="13" spans="1:32" x14ac:dyDescent="0.25">
      <c r="A13" s="1">
        <v>4</v>
      </c>
      <c r="B13" s="3">
        <v>1.0750999999999999</v>
      </c>
      <c r="C13">
        <v>10.4</v>
      </c>
      <c r="D13" s="3">
        <v>26</v>
      </c>
      <c r="E13" s="3">
        <v>184.75</v>
      </c>
      <c r="F13" s="3">
        <v>72.25</v>
      </c>
      <c r="G13" s="3">
        <v>37.4</v>
      </c>
      <c r="H13" s="3">
        <v>101.8</v>
      </c>
      <c r="I13" s="3">
        <v>86.4</v>
      </c>
      <c r="J13" s="3">
        <v>101.2</v>
      </c>
      <c r="K13" s="3">
        <v>60.1</v>
      </c>
      <c r="L13" s="3">
        <v>37.299999999999997</v>
      </c>
      <c r="M13" s="3">
        <v>22.8</v>
      </c>
      <c r="N13" s="3">
        <v>32.4</v>
      </c>
      <c r="O13" s="3">
        <v>29.4</v>
      </c>
      <c r="P13" s="3">
        <v>18.2</v>
      </c>
      <c r="R13" s="4"/>
    </row>
    <row r="14" spans="1:32" x14ac:dyDescent="0.25">
      <c r="A14" s="1">
        <v>5</v>
      </c>
      <c r="B14" s="3">
        <v>1.034</v>
      </c>
      <c r="C14">
        <v>28.7</v>
      </c>
      <c r="D14" s="3">
        <v>24</v>
      </c>
      <c r="E14" s="3">
        <v>184.25</v>
      </c>
      <c r="F14" s="3">
        <v>71.25</v>
      </c>
      <c r="G14" s="3">
        <v>34.4</v>
      </c>
      <c r="H14" s="3">
        <v>97.3</v>
      </c>
      <c r="I14" s="3">
        <v>100</v>
      </c>
      <c r="J14" s="3">
        <v>101.9</v>
      </c>
      <c r="K14" s="3">
        <v>63.2</v>
      </c>
      <c r="L14" s="3">
        <v>42.2</v>
      </c>
      <c r="M14" s="3">
        <v>24</v>
      </c>
      <c r="N14" s="3">
        <v>32.200000000000003</v>
      </c>
      <c r="O14" s="3">
        <v>27.7</v>
      </c>
      <c r="P14" s="3">
        <v>17.7</v>
      </c>
      <c r="R14" s="4"/>
    </row>
    <row r="15" spans="1:32" x14ac:dyDescent="0.25">
      <c r="A15" s="1">
        <v>6</v>
      </c>
      <c r="B15" s="3">
        <v>1.0511999999999999</v>
      </c>
      <c r="C15">
        <v>20.9</v>
      </c>
      <c r="D15" s="3">
        <v>24</v>
      </c>
      <c r="E15" s="3">
        <v>210.25</v>
      </c>
      <c r="F15" s="3">
        <v>74.75</v>
      </c>
      <c r="G15" s="3">
        <v>39</v>
      </c>
      <c r="H15" s="3">
        <v>104.5</v>
      </c>
      <c r="I15" s="3">
        <v>94.4</v>
      </c>
      <c r="J15" s="3">
        <v>107.8</v>
      </c>
      <c r="K15" s="3">
        <v>66</v>
      </c>
      <c r="L15" s="3">
        <v>42</v>
      </c>
      <c r="M15" s="3">
        <v>25.6</v>
      </c>
      <c r="N15" s="3">
        <v>35.700000000000003</v>
      </c>
      <c r="O15" s="3">
        <v>30.6</v>
      </c>
      <c r="P15" s="3">
        <v>18.8</v>
      </c>
      <c r="R15" s="4"/>
    </row>
    <row r="16" spans="1:32" x14ac:dyDescent="0.25">
      <c r="A16" s="1">
        <v>7</v>
      </c>
      <c r="B16" s="3">
        <v>1.0548999999999999</v>
      </c>
      <c r="C16">
        <v>19.2</v>
      </c>
      <c r="D16" s="3">
        <v>26</v>
      </c>
      <c r="E16" s="3">
        <v>181</v>
      </c>
      <c r="F16" s="3">
        <v>69.75</v>
      </c>
      <c r="G16" s="3">
        <v>36.4</v>
      </c>
      <c r="H16" s="3">
        <v>105.1</v>
      </c>
      <c r="I16" s="3">
        <v>90.7</v>
      </c>
      <c r="J16" s="3">
        <v>100.3</v>
      </c>
      <c r="K16" s="3">
        <v>58.4</v>
      </c>
      <c r="L16" s="3">
        <v>38.299999999999997</v>
      </c>
      <c r="M16" s="3">
        <v>22.9</v>
      </c>
      <c r="N16" s="3">
        <v>31.9</v>
      </c>
      <c r="O16" s="3">
        <v>27.8</v>
      </c>
      <c r="P16" s="3">
        <v>17.7</v>
      </c>
      <c r="R16" s="4"/>
    </row>
    <row r="17" spans="1:18" x14ac:dyDescent="0.25">
      <c r="A17" s="1">
        <v>8</v>
      </c>
      <c r="B17" s="3">
        <v>1.0704</v>
      </c>
      <c r="C17">
        <v>12.4</v>
      </c>
      <c r="D17" s="3">
        <v>25</v>
      </c>
      <c r="E17" s="3">
        <v>176</v>
      </c>
      <c r="F17" s="3">
        <v>72.5</v>
      </c>
      <c r="G17" s="3">
        <v>37.799999999999997</v>
      </c>
      <c r="H17" s="3">
        <v>99.6</v>
      </c>
      <c r="I17" s="3">
        <v>88.5</v>
      </c>
      <c r="J17" s="3">
        <v>97.1</v>
      </c>
      <c r="K17" s="3">
        <v>60</v>
      </c>
      <c r="L17" s="3">
        <v>39.4</v>
      </c>
      <c r="M17" s="3">
        <v>23.2</v>
      </c>
      <c r="N17" s="3">
        <v>30.5</v>
      </c>
      <c r="O17" s="3">
        <v>29</v>
      </c>
      <c r="P17" s="3">
        <v>18.8</v>
      </c>
      <c r="R17" s="4"/>
    </row>
    <row r="18" spans="1:18" x14ac:dyDescent="0.25">
      <c r="A18" s="1">
        <v>9</v>
      </c>
      <c r="B18" s="3">
        <v>1.0900000000000001</v>
      </c>
      <c r="C18">
        <v>4.0999999999999996</v>
      </c>
      <c r="D18" s="3">
        <v>25</v>
      </c>
      <c r="E18" s="3">
        <v>191</v>
      </c>
      <c r="F18" s="3">
        <v>74</v>
      </c>
      <c r="G18" s="3">
        <v>38.1</v>
      </c>
      <c r="H18" s="3">
        <v>100.9</v>
      </c>
      <c r="I18" s="3">
        <v>82.5</v>
      </c>
      <c r="J18" s="3">
        <v>99.9</v>
      </c>
      <c r="K18" s="3">
        <v>62.9</v>
      </c>
      <c r="L18" s="3">
        <v>38.299999999999997</v>
      </c>
      <c r="M18" s="3">
        <v>23.8</v>
      </c>
      <c r="N18" s="3">
        <v>35.9</v>
      </c>
      <c r="O18" s="3">
        <v>31.1</v>
      </c>
      <c r="P18" s="3">
        <v>18.2</v>
      </c>
      <c r="R18" s="4"/>
    </row>
    <row r="19" spans="1:18" x14ac:dyDescent="0.25">
      <c r="A19" s="1">
        <v>10</v>
      </c>
      <c r="B19" s="3">
        <v>1.0722</v>
      </c>
      <c r="C19">
        <v>11.7</v>
      </c>
      <c r="D19" s="3">
        <v>23</v>
      </c>
      <c r="E19" s="3">
        <v>198.25</v>
      </c>
      <c r="F19" s="3">
        <v>73.5</v>
      </c>
      <c r="G19" s="3">
        <v>42.1</v>
      </c>
      <c r="H19" s="3">
        <v>99.6</v>
      </c>
      <c r="I19" s="3">
        <v>88.6</v>
      </c>
      <c r="J19" s="3">
        <v>104.1</v>
      </c>
      <c r="K19" s="3">
        <v>63.1</v>
      </c>
      <c r="L19" s="3">
        <v>41.7</v>
      </c>
      <c r="M19" s="3">
        <v>25</v>
      </c>
      <c r="N19" s="3">
        <v>35.6</v>
      </c>
      <c r="O19" s="3">
        <v>30</v>
      </c>
      <c r="P19" s="3">
        <v>19.2</v>
      </c>
      <c r="R19" s="4"/>
    </row>
    <row r="20" spans="1:18" x14ac:dyDescent="0.25">
      <c r="A20" s="1">
        <v>11</v>
      </c>
      <c r="B20" s="3">
        <v>1.083</v>
      </c>
      <c r="C20">
        <v>7.1</v>
      </c>
      <c r="D20" s="3">
        <v>26</v>
      </c>
      <c r="E20" s="3">
        <v>186.25</v>
      </c>
      <c r="F20" s="3">
        <v>74.5</v>
      </c>
      <c r="G20" s="3">
        <v>38.5</v>
      </c>
      <c r="H20" s="3">
        <v>101.5</v>
      </c>
      <c r="I20" s="3">
        <v>83.6</v>
      </c>
      <c r="J20" s="3">
        <v>98.2</v>
      </c>
      <c r="K20" s="3">
        <v>59.7</v>
      </c>
      <c r="L20" s="3">
        <v>39.700000000000003</v>
      </c>
      <c r="M20" s="3">
        <v>25.2</v>
      </c>
      <c r="N20" s="3">
        <v>32.799999999999997</v>
      </c>
      <c r="O20" s="3">
        <v>29.4</v>
      </c>
      <c r="P20" s="3">
        <v>18.5</v>
      </c>
      <c r="R20" s="4"/>
    </row>
    <row r="21" spans="1:18" x14ac:dyDescent="0.25">
      <c r="A21" s="1">
        <v>12</v>
      </c>
      <c r="B21" s="3">
        <v>1.0811999999999999</v>
      </c>
      <c r="C21">
        <v>7.8</v>
      </c>
      <c r="D21" s="3">
        <v>27</v>
      </c>
      <c r="E21" s="3">
        <v>216</v>
      </c>
      <c r="F21" s="3">
        <v>76</v>
      </c>
      <c r="G21" s="3">
        <v>39.4</v>
      </c>
      <c r="H21" s="3">
        <v>103.6</v>
      </c>
      <c r="I21" s="3">
        <v>90.9</v>
      </c>
      <c r="J21" s="3">
        <v>107.7</v>
      </c>
      <c r="K21" s="3">
        <v>66.2</v>
      </c>
      <c r="L21" s="3">
        <v>39.200000000000003</v>
      </c>
      <c r="M21" s="3">
        <v>25.9</v>
      </c>
      <c r="N21" s="3">
        <v>37.200000000000003</v>
      </c>
      <c r="O21" s="3">
        <v>30.2</v>
      </c>
      <c r="P21" s="3">
        <v>19</v>
      </c>
      <c r="R21" s="4"/>
    </row>
    <row r="22" spans="1:18" x14ac:dyDescent="0.25">
      <c r="A22" s="1">
        <v>13</v>
      </c>
      <c r="B22" s="3">
        <v>1.0512999999999999</v>
      </c>
      <c r="C22">
        <v>20.8</v>
      </c>
      <c r="D22" s="3">
        <v>32</v>
      </c>
      <c r="E22" s="3">
        <v>180.5</v>
      </c>
      <c r="F22" s="3">
        <v>69.5</v>
      </c>
      <c r="G22" s="3">
        <v>38.4</v>
      </c>
      <c r="H22" s="3">
        <v>102</v>
      </c>
      <c r="I22" s="3">
        <v>91.6</v>
      </c>
      <c r="J22" s="3">
        <v>103.9</v>
      </c>
      <c r="K22" s="3">
        <v>63.4</v>
      </c>
      <c r="L22" s="3">
        <v>38.299999999999997</v>
      </c>
      <c r="M22" s="3">
        <v>21.5</v>
      </c>
      <c r="N22" s="3">
        <v>32.5</v>
      </c>
      <c r="O22" s="3">
        <v>28.6</v>
      </c>
      <c r="P22" s="3">
        <v>17.7</v>
      </c>
      <c r="R22" s="4"/>
    </row>
    <row r="23" spans="1:18" x14ac:dyDescent="0.25">
      <c r="A23" s="1">
        <v>14</v>
      </c>
      <c r="B23" s="3">
        <v>1.0505</v>
      </c>
      <c r="C23">
        <v>21.2</v>
      </c>
      <c r="D23" s="3">
        <v>30</v>
      </c>
      <c r="E23" s="3">
        <v>205.25</v>
      </c>
      <c r="F23" s="3">
        <v>71.25</v>
      </c>
      <c r="G23" s="3">
        <v>39.4</v>
      </c>
      <c r="H23" s="3">
        <v>104.1</v>
      </c>
      <c r="I23" s="3">
        <v>101.8</v>
      </c>
      <c r="J23" s="3">
        <v>108.6</v>
      </c>
      <c r="K23" s="3">
        <v>66</v>
      </c>
      <c r="L23" s="3">
        <v>41.5</v>
      </c>
      <c r="M23" s="3">
        <v>23.7</v>
      </c>
      <c r="N23" s="3">
        <v>36.9</v>
      </c>
      <c r="O23" s="3">
        <v>31.6</v>
      </c>
      <c r="P23" s="3">
        <v>18.8</v>
      </c>
      <c r="R23" s="2"/>
    </row>
    <row r="24" spans="1:18" x14ac:dyDescent="0.25">
      <c r="A24" s="1">
        <v>15</v>
      </c>
      <c r="B24" s="3">
        <v>1.0484</v>
      </c>
      <c r="C24">
        <v>22.1</v>
      </c>
      <c r="D24" s="3">
        <v>35</v>
      </c>
      <c r="E24" s="3">
        <v>187.75</v>
      </c>
      <c r="F24" s="3">
        <v>69.5</v>
      </c>
      <c r="G24" s="3">
        <v>40.5</v>
      </c>
      <c r="H24" s="3">
        <v>101.3</v>
      </c>
      <c r="I24" s="3">
        <v>96.4</v>
      </c>
      <c r="J24" s="3">
        <v>100.1</v>
      </c>
      <c r="K24" s="3">
        <v>69</v>
      </c>
      <c r="L24" s="3">
        <v>39</v>
      </c>
      <c r="M24" s="3">
        <v>23.1</v>
      </c>
      <c r="N24" s="3">
        <v>36.1</v>
      </c>
      <c r="O24" s="3">
        <v>30.5</v>
      </c>
      <c r="P24" s="3">
        <v>18.2</v>
      </c>
      <c r="R24" s="2"/>
    </row>
    <row r="25" spans="1:18" x14ac:dyDescent="0.25">
      <c r="A25" s="1">
        <v>16</v>
      </c>
      <c r="B25" s="3">
        <v>1.0511999999999999</v>
      </c>
      <c r="C25">
        <v>20.9</v>
      </c>
      <c r="D25" s="3">
        <v>35</v>
      </c>
      <c r="E25" s="3">
        <v>162.75</v>
      </c>
      <c r="F25" s="3">
        <v>66</v>
      </c>
      <c r="G25" s="3">
        <v>36.4</v>
      </c>
      <c r="H25" s="3">
        <v>99.1</v>
      </c>
      <c r="I25" s="3">
        <v>92.8</v>
      </c>
      <c r="J25" s="3">
        <v>99.2</v>
      </c>
      <c r="K25" s="3">
        <v>63.1</v>
      </c>
      <c r="L25" s="3">
        <v>38.700000000000003</v>
      </c>
      <c r="M25" s="3">
        <v>21.7</v>
      </c>
      <c r="N25" s="3">
        <v>31.1</v>
      </c>
      <c r="O25" s="3">
        <v>26.4</v>
      </c>
      <c r="P25" s="3">
        <v>16.899999999999999</v>
      </c>
    </row>
    <row r="26" spans="1:18" x14ac:dyDescent="0.25">
      <c r="A26" s="1">
        <v>17</v>
      </c>
      <c r="B26" s="3">
        <v>1.0333000000000001</v>
      </c>
      <c r="C26">
        <v>29</v>
      </c>
      <c r="D26" s="3">
        <v>34</v>
      </c>
      <c r="E26" s="3">
        <v>195.75</v>
      </c>
      <c r="F26" s="3">
        <v>71</v>
      </c>
      <c r="G26" s="3">
        <v>38.9</v>
      </c>
      <c r="H26" s="3">
        <v>101.9</v>
      </c>
      <c r="I26" s="3">
        <v>96.4</v>
      </c>
      <c r="J26" s="3">
        <v>105.2</v>
      </c>
      <c r="K26" s="3">
        <v>64.8</v>
      </c>
      <c r="L26" s="3">
        <v>40.799999999999997</v>
      </c>
      <c r="M26" s="3">
        <v>23.1</v>
      </c>
      <c r="N26" s="3">
        <v>36.200000000000003</v>
      </c>
      <c r="O26" s="3">
        <v>30.8</v>
      </c>
      <c r="P26" s="3">
        <v>17.3</v>
      </c>
    </row>
    <row r="27" spans="1:18" x14ac:dyDescent="0.25">
      <c r="A27" s="1">
        <v>18</v>
      </c>
      <c r="B27" s="3">
        <v>1.0468</v>
      </c>
      <c r="C27">
        <v>22.9</v>
      </c>
      <c r="D27" s="3">
        <v>32</v>
      </c>
      <c r="E27" s="3">
        <v>209.25</v>
      </c>
      <c r="F27" s="3">
        <v>71</v>
      </c>
      <c r="G27" s="3">
        <v>42.1</v>
      </c>
      <c r="H27" s="3">
        <v>107.6</v>
      </c>
      <c r="I27" s="3">
        <v>97.5</v>
      </c>
      <c r="J27" s="3">
        <v>107</v>
      </c>
      <c r="K27" s="3">
        <v>66.900000000000006</v>
      </c>
      <c r="L27" s="3">
        <v>40</v>
      </c>
      <c r="M27" s="3">
        <v>24.4</v>
      </c>
      <c r="N27" s="3">
        <v>38.200000000000003</v>
      </c>
      <c r="O27" s="3">
        <v>31.6</v>
      </c>
      <c r="P27" s="3">
        <v>19.3</v>
      </c>
    </row>
    <row r="28" spans="1:18" x14ac:dyDescent="0.25">
      <c r="A28" s="1">
        <v>19</v>
      </c>
      <c r="B28" s="3">
        <v>1.0622</v>
      </c>
      <c r="C28">
        <v>16</v>
      </c>
      <c r="D28" s="3">
        <v>28</v>
      </c>
      <c r="E28" s="3">
        <v>183.75</v>
      </c>
      <c r="F28" s="3">
        <v>67.75</v>
      </c>
      <c r="G28" s="3">
        <v>38</v>
      </c>
      <c r="H28" s="3">
        <v>106.8</v>
      </c>
      <c r="I28" s="3">
        <v>89.6</v>
      </c>
      <c r="J28" s="3">
        <v>102.4</v>
      </c>
      <c r="K28" s="3">
        <v>64.2</v>
      </c>
      <c r="L28" s="3">
        <v>38.700000000000003</v>
      </c>
      <c r="M28" s="3">
        <v>22.9</v>
      </c>
      <c r="N28" s="3">
        <v>37.200000000000003</v>
      </c>
      <c r="O28" s="3">
        <v>30.5</v>
      </c>
      <c r="P28" s="3">
        <v>18.5</v>
      </c>
    </row>
    <row r="29" spans="1:18" x14ac:dyDescent="0.25">
      <c r="A29" s="1">
        <v>20</v>
      </c>
      <c r="B29" s="3">
        <v>1.0609999999999999</v>
      </c>
      <c r="C29">
        <v>16.5</v>
      </c>
      <c r="D29" s="3">
        <v>33</v>
      </c>
      <c r="E29" s="3">
        <v>211.75</v>
      </c>
      <c r="F29" s="3">
        <v>73.5</v>
      </c>
      <c r="G29" s="3">
        <v>40</v>
      </c>
      <c r="H29" s="3">
        <v>106.2</v>
      </c>
      <c r="I29" s="3">
        <v>100.5</v>
      </c>
      <c r="J29" s="3">
        <v>109</v>
      </c>
      <c r="K29" s="3">
        <v>65.8</v>
      </c>
      <c r="L29" s="3">
        <v>40.6</v>
      </c>
      <c r="M29" s="3">
        <v>24</v>
      </c>
      <c r="N29" s="3">
        <v>37.1</v>
      </c>
      <c r="O29" s="3">
        <v>30.1</v>
      </c>
      <c r="P29" s="3">
        <v>18.2</v>
      </c>
    </row>
    <row r="30" spans="1:18" x14ac:dyDescent="0.25">
      <c r="A30" s="1">
        <v>21</v>
      </c>
      <c r="B30" s="3">
        <v>1.0550999999999999</v>
      </c>
      <c r="C30">
        <v>19.100000000000001</v>
      </c>
      <c r="D30" s="3">
        <v>28</v>
      </c>
      <c r="E30" s="3">
        <v>179</v>
      </c>
      <c r="F30" s="3">
        <v>68</v>
      </c>
      <c r="G30" s="3">
        <v>39.1</v>
      </c>
      <c r="H30" s="3">
        <v>103.3</v>
      </c>
      <c r="I30" s="3">
        <v>95.9</v>
      </c>
      <c r="J30" s="3">
        <v>104.9</v>
      </c>
      <c r="K30" s="3">
        <v>63.5</v>
      </c>
      <c r="L30" s="3">
        <v>38</v>
      </c>
      <c r="M30" s="3">
        <v>22.1</v>
      </c>
      <c r="N30" s="3">
        <v>32.5</v>
      </c>
      <c r="O30" s="3">
        <v>30.3</v>
      </c>
      <c r="P30" s="3">
        <v>18.399999999999999</v>
      </c>
    </row>
    <row r="31" spans="1:18" x14ac:dyDescent="0.25">
      <c r="A31" s="1">
        <v>22</v>
      </c>
      <c r="B31" s="3">
        <v>1.0640000000000001</v>
      </c>
      <c r="C31">
        <v>15.2</v>
      </c>
      <c r="D31" s="3">
        <v>28</v>
      </c>
      <c r="E31" s="3">
        <v>200.5</v>
      </c>
      <c r="F31" s="3">
        <v>69.75</v>
      </c>
      <c r="G31" s="3">
        <v>41.3</v>
      </c>
      <c r="H31" s="3">
        <v>111.4</v>
      </c>
      <c r="I31" s="3">
        <v>98.8</v>
      </c>
      <c r="J31" s="3">
        <v>104.8</v>
      </c>
      <c r="K31" s="3">
        <v>63.4</v>
      </c>
      <c r="L31" s="3">
        <v>40.6</v>
      </c>
      <c r="M31" s="3">
        <v>24.6</v>
      </c>
      <c r="N31" s="3">
        <v>33</v>
      </c>
      <c r="O31" s="3">
        <v>32.799999999999997</v>
      </c>
      <c r="P31" s="3">
        <v>19.899999999999999</v>
      </c>
    </row>
    <row r="32" spans="1:18" x14ac:dyDescent="0.25">
      <c r="A32" s="1">
        <v>23</v>
      </c>
      <c r="B32" s="3">
        <v>1.0630999999999999</v>
      </c>
      <c r="C32">
        <v>15.6</v>
      </c>
      <c r="D32" s="3">
        <v>31</v>
      </c>
      <c r="E32" s="3">
        <v>140.25</v>
      </c>
      <c r="F32" s="3">
        <v>68.25</v>
      </c>
      <c r="G32" s="3">
        <v>33.9</v>
      </c>
      <c r="H32" s="3">
        <v>86</v>
      </c>
      <c r="I32" s="3">
        <v>76.400000000000006</v>
      </c>
      <c r="J32" s="3">
        <v>94.6</v>
      </c>
      <c r="K32" s="3">
        <v>57.4</v>
      </c>
      <c r="L32" s="3">
        <v>35.299999999999997</v>
      </c>
      <c r="M32" s="3">
        <v>22.2</v>
      </c>
      <c r="N32" s="3">
        <v>27.9</v>
      </c>
      <c r="O32" s="3">
        <v>25.9</v>
      </c>
      <c r="P32" s="3">
        <v>16.7</v>
      </c>
    </row>
    <row r="33" spans="1:16" x14ac:dyDescent="0.25">
      <c r="A33" s="1">
        <v>24</v>
      </c>
      <c r="B33" s="3">
        <v>1.0584</v>
      </c>
      <c r="C33">
        <v>17.7</v>
      </c>
      <c r="D33" s="3">
        <v>32</v>
      </c>
      <c r="E33" s="3">
        <v>148.75</v>
      </c>
      <c r="F33" s="3">
        <v>70</v>
      </c>
      <c r="G33" s="3">
        <v>35.5</v>
      </c>
      <c r="H33" s="3">
        <v>86.7</v>
      </c>
      <c r="I33" s="3">
        <v>80</v>
      </c>
      <c r="J33" s="3">
        <v>93.4</v>
      </c>
      <c r="K33" s="3">
        <v>54.9</v>
      </c>
      <c r="L33" s="3">
        <v>36.200000000000003</v>
      </c>
      <c r="M33" s="3">
        <v>22.1</v>
      </c>
      <c r="N33" s="3">
        <v>29.8</v>
      </c>
      <c r="O33" s="3">
        <v>26.7</v>
      </c>
      <c r="P33" s="3">
        <v>17.100000000000001</v>
      </c>
    </row>
    <row r="34" spans="1:16" x14ac:dyDescent="0.25">
      <c r="A34" s="1">
        <v>25</v>
      </c>
      <c r="B34" s="3">
        <v>1.0668</v>
      </c>
      <c r="C34">
        <v>14</v>
      </c>
      <c r="D34" s="3">
        <v>28</v>
      </c>
      <c r="E34" s="3">
        <v>151.25</v>
      </c>
      <c r="F34" s="3">
        <v>67.75</v>
      </c>
      <c r="G34" s="3">
        <v>34.5</v>
      </c>
      <c r="H34" s="3">
        <v>90.2</v>
      </c>
      <c r="I34" s="3">
        <v>76.3</v>
      </c>
      <c r="J34" s="3">
        <v>95.8</v>
      </c>
      <c r="K34" s="3">
        <v>58.4</v>
      </c>
      <c r="L34" s="3">
        <v>35.5</v>
      </c>
      <c r="M34" s="3">
        <v>22.9</v>
      </c>
      <c r="N34" s="3">
        <v>31.1</v>
      </c>
      <c r="O34" s="3">
        <v>28</v>
      </c>
      <c r="P34" s="3">
        <v>17.600000000000001</v>
      </c>
    </row>
    <row r="35" spans="1:16" x14ac:dyDescent="0.25">
      <c r="A35" s="1">
        <v>26</v>
      </c>
      <c r="B35" s="3">
        <v>1.0911</v>
      </c>
      <c r="C35">
        <v>3.7</v>
      </c>
      <c r="D35" s="3">
        <v>27</v>
      </c>
      <c r="E35" s="3">
        <v>159.25</v>
      </c>
      <c r="F35" s="3">
        <v>71.5</v>
      </c>
      <c r="G35" s="3">
        <v>35.700000000000003</v>
      </c>
      <c r="H35" s="3">
        <v>89.6</v>
      </c>
      <c r="I35" s="3">
        <v>79.7</v>
      </c>
      <c r="J35" s="3">
        <v>96.5</v>
      </c>
      <c r="K35" s="3">
        <v>55</v>
      </c>
      <c r="L35" s="3">
        <v>36.700000000000003</v>
      </c>
      <c r="M35" s="3">
        <v>22.5</v>
      </c>
      <c r="N35" s="3">
        <v>29.9</v>
      </c>
      <c r="O35" s="3">
        <v>28.2</v>
      </c>
      <c r="P35" s="3">
        <v>17.7</v>
      </c>
    </row>
    <row r="36" spans="1:16" x14ac:dyDescent="0.25">
      <c r="A36" s="1">
        <v>27</v>
      </c>
      <c r="B36" s="3">
        <v>1.0810999999999999</v>
      </c>
      <c r="C36">
        <v>7.9</v>
      </c>
      <c r="D36" s="3">
        <v>34</v>
      </c>
      <c r="E36" s="3">
        <v>131.5</v>
      </c>
      <c r="F36" s="3">
        <v>67.5</v>
      </c>
      <c r="G36" s="3">
        <v>36.200000000000003</v>
      </c>
      <c r="H36" s="3">
        <v>88.6</v>
      </c>
      <c r="I36" s="3">
        <v>74.599999999999994</v>
      </c>
      <c r="J36" s="3">
        <v>85.3</v>
      </c>
      <c r="K36" s="3">
        <v>51.7</v>
      </c>
      <c r="L36" s="3">
        <v>34.700000000000003</v>
      </c>
      <c r="M36" s="3">
        <v>21.4</v>
      </c>
      <c r="N36" s="3">
        <v>28.7</v>
      </c>
      <c r="O36" s="3">
        <v>27</v>
      </c>
      <c r="P36" s="3">
        <v>16.5</v>
      </c>
    </row>
    <row r="37" spans="1:16" x14ac:dyDescent="0.25">
      <c r="A37" s="1">
        <v>28</v>
      </c>
      <c r="B37" s="3">
        <v>1.0468</v>
      </c>
      <c r="C37">
        <v>22.9</v>
      </c>
      <c r="D37" s="3">
        <v>31</v>
      </c>
      <c r="E37" s="3">
        <v>148</v>
      </c>
      <c r="F37" s="3">
        <v>67.5</v>
      </c>
      <c r="G37" s="3">
        <v>38.799999999999997</v>
      </c>
      <c r="H37" s="3">
        <v>97.4</v>
      </c>
      <c r="I37" s="3">
        <v>88.7</v>
      </c>
      <c r="J37" s="3">
        <v>94.7</v>
      </c>
      <c r="K37" s="3">
        <v>57.5</v>
      </c>
      <c r="L37" s="3">
        <v>36</v>
      </c>
      <c r="M37" s="3">
        <v>21</v>
      </c>
      <c r="N37" s="3">
        <v>29.2</v>
      </c>
      <c r="O37" s="3">
        <v>26.6</v>
      </c>
      <c r="P37" s="3">
        <v>17</v>
      </c>
    </row>
    <row r="38" spans="1:16" x14ac:dyDescent="0.25">
      <c r="A38" s="1">
        <v>29</v>
      </c>
      <c r="B38" s="3">
        <v>1.091</v>
      </c>
      <c r="C38">
        <v>3.7</v>
      </c>
      <c r="D38" s="3">
        <v>27</v>
      </c>
      <c r="E38" s="3">
        <v>133.25</v>
      </c>
      <c r="F38" s="3">
        <v>64.75</v>
      </c>
      <c r="G38" s="3">
        <v>36.4</v>
      </c>
      <c r="H38" s="3">
        <v>93.5</v>
      </c>
      <c r="I38" s="3">
        <v>73.900000000000006</v>
      </c>
      <c r="J38" s="3">
        <v>88.5</v>
      </c>
      <c r="K38" s="3">
        <v>50.1</v>
      </c>
      <c r="L38" s="3">
        <v>34.5</v>
      </c>
      <c r="M38" s="3">
        <v>21.3</v>
      </c>
      <c r="N38" s="3">
        <v>30.5</v>
      </c>
      <c r="O38" s="3">
        <v>27.9</v>
      </c>
      <c r="P38" s="3">
        <v>17.2</v>
      </c>
    </row>
    <row r="39" spans="1:16" x14ac:dyDescent="0.25">
      <c r="A39" s="1">
        <v>30</v>
      </c>
      <c r="B39" s="3">
        <v>1.079</v>
      </c>
      <c r="C39">
        <v>8.8000000000000007</v>
      </c>
      <c r="D39" s="3">
        <v>29</v>
      </c>
      <c r="E39" s="3">
        <v>160.75</v>
      </c>
      <c r="F39" s="3">
        <v>69</v>
      </c>
      <c r="G39" s="3">
        <v>36.700000000000003</v>
      </c>
      <c r="H39" s="3">
        <v>97.4</v>
      </c>
      <c r="I39" s="3">
        <v>83.5</v>
      </c>
      <c r="J39" s="3">
        <v>98.7</v>
      </c>
      <c r="K39" s="3">
        <v>58.9</v>
      </c>
      <c r="L39" s="3">
        <v>35.299999999999997</v>
      </c>
      <c r="M39" s="3">
        <v>22.6</v>
      </c>
      <c r="N39" s="3">
        <v>30.1</v>
      </c>
      <c r="O39" s="3">
        <v>26.7</v>
      </c>
      <c r="P39" s="3">
        <v>17.600000000000001</v>
      </c>
    </row>
    <row r="40" spans="1:16" x14ac:dyDescent="0.25">
      <c r="A40" s="1">
        <v>31</v>
      </c>
      <c r="B40" s="3">
        <v>1.0716000000000001</v>
      </c>
      <c r="C40">
        <v>11.9</v>
      </c>
      <c r="D40" s="3">
        <v>32</v>
      </c>
      <c r="E40" s="3">
        <v>182</v>
      </c>
      <c r="F40" s="3">
        <v>73.75</v>
      </c>
      <c r="G40" s="3">
        <v>38.700000000000003</v>
      </c>
      <c r="H40" s="3">
        <v>100.5</v>
      </c>
      <c r="I40" s="3">
        <v>88.7</v>
      </c>
      <c r="J40" s="3">
        <v>99.8</v>
      </c>
      <c r="K40" s="3">
        <v>57.5</v>
      </c>
      <c r="L40" s="3">
        <v>38.700000000000003</v>
      </c>
      <c r="M40" s="3">
        <v>23.9</v>
      </c>
      <c r="N40" s="3">
        <v>32.5</v>
      </c>
      <c r="O40" s="3">
        <v>27.7</v>
      </c>
      <c r="P40" s="3">
        <v>18.399999999999999</v>
      </c>
    </row>
    <row r="41" spans="1:16" x14ac:dyDescent="0.25">
      <c r="A41" s="1">
        <v>32</v>
      </c>
      <c r="B41" s="3">
        <v>1.0862000000000001</v>
      </c>
      <c r="C41">
        <v>5.7</v>
      </c>
      <c r="D41" s="3">
        <v>29</v>
      </c>
      <c r="E41" s="3">
        <v>160.25</v>
      </c>
      <c r="F41" s="3">
        <v>71.25</v>
      </c>
      <c r="G41" s="3">
        <v>37.299999999999997</v>
      </c>
      <c r="H41" s="3">
        <v>93.5</v>
      </c>
      <c r="I41" s="3">
        <v>84.5</v>
      </c>
      <c r="J41" s="3">
        <v>100.6</v>
      </c>
      <c r="K41" s="3">
        <v>58.5</v>
      </c>
      <c r="L41" s="3">
        <v>38.799999999999997</v>
      </c>
      <c r="M41" s="3">
        <v>21.5</v>
      </c>
      <c r="N41" s="3">
        <v>30.1</v>
      </c>
      <c r="O41" s="3">
        <v>26.4</v>
      </c>
      <c r="P41" s="3">
        <v>17.899999999999999</v>
      </c>
    </row>
    <row r="42" spans="1:16" x14ac:dyDescent="0.25">
      <c r="A42" s="1">
        <v>33</v>
      </c>
      <c r="B42" s="3">
        <v>1.0719000000000001</v>
      </c>
      <c r="C42">
        <v>11.8</v>
      </c>
      <c r="D42" s="3">
        <v>27</v>
      </c>
      <c r="E42" s="3">
        <v>168</v>
      </c>
      <c r="F42" s="3">
        <v>71.25</v>
      </c>
      <c r="G42" s="3">
        <v>38.1</v>
      </c>
      <c r="H42" s="3">
        <v>93</v>
      </c>
      <c r="I42" s="3">
        <v>79.099999999999994</v>
      </c>
      <c r="J42" s="3">
        <v>94.5</v>
      </c>
      <c r="K42" s="3">
        <v>57.3</v>
      </c>
      <c r="L42" s="3">
        <v>36.200000000000003</v>
      </c>
      <c r="M42" s="3">
        <v>24.5</v>
      </c>
      <c r="N42" s="3">
        <v>29</v>
      </c>
      <c r="O42" s="3">
        <v>30</v>
      </c>
      <c r="P42" s="3">
        <v>18.8</v>
      </c>
    </row>
    <row r="43" spans="1:16" x14ac:dyDescent="0.25">
      <c r="A43" s="1">
        <v>34</v>
      </c>
      <c r="B43" s="3">
        <v>1.0502</v>
      </c>
      <c r="C43">
        <v>21.3</v>
      </c>
      <c r="D43" s="3">
        <v>41</v>
      </c>
      <c r="E43" s="3">
        <v>218.5</v>
      </c>
      <c r="F43" s="3">
        <v>71</v>
      </c>
      <c r="G43" s="3">
        <v>39.799999999999997</v>
      </c>
      <c r="H43" s="3">
        <v>111.7</v>
      </c>
      <c r="I43" s="3">
        <v>100.5</v>
      </c>
      <c r="J43" s="3">
        <v>108.3</v>
      </c>
      <c r="K43" s="3">
        <v>67.099999999999994</v>
      </c>
      <c r="L43" s="3">
        <v>44.2</v>
      </c>
      <c r="M43" s="3">
        <v>25.2</v>
      </c>
      <c r="N43" s="3">
        <v>37.5</v>
      </c>
      <c r="O43" s="3">
        <v>31.5</v>
      </c>
      <c r="P43" s="3">
        <v>18.7</v>
      </c>
    </row>
    <row r="44" spans="1:16" x14ac:dyDescent="0.25">
      <c r="A44" s="1">
        <v>35</v>
      </c>
      <c r="B44" s="3">
        <v>1.0263</v>
      </c>
      <c r="C44">
        <v>32.299999999999997</v>
      </c>
      <c r="D44" s="3">
        <v>41</v>
      </c>
      <c r="E44" s="3">
        <v>247.25</v>
      </c>
      <c r="F44" s="3">
        <v>73.5</v>
      </c>
      <c r="G44" s="3">
        <v>42.1</v>
      </c>
      <c r="H44" s="3">
        <v>117</v>
      </c>
      <c r="I44" s="3">
        <v>115.6</v>
      </c>
      <c r="J44" s="3">
        <v>116.1</v>
      </c>
      <c r="K44" s="3">
        <v>71.2</v>
      </c>
      <c r="L44" s="3">
        <v>43.3</v>
      </c>
      <c r="M44" s="3">
        <v>26.3</v>
      </c>
      <c r="N44" s="3">
        <v>37.299999999999997</v>
      </c>
      <c r="O44" s="3">
        <v>31.7</v>
      </c>
      <c r="P44" s="3">
        <v>19.7</v>
      </c>
    </row>
    <row r="45" spans="1:16" x14ac:dyDescent="0.25">
      <c r="A45" s="1">
        <v>36</v>
      </c>
      <c r="B45" s="3">
        <v>1.0101</v>
      </c>
      <c r="C45">
        <v>40.1</v>
      </c>
      <c r="D45" s="3">
        <v>49</v>
      </c>
      <c r="E45" s="3">
        <v>191.75</v>
      </c>
      <c r="F45" s="3">
        <v>65</v>
      </c>
      <c r="G45" s="3">
        <v>38.4</v>
      </c>
      <c r="H45" s="3">
        <v>118.5</v>
      </c>
      <c r="I45" s="3">
        <v>113.1</v>
      </c>
      <c r="J45" s="3">
        <v>113.8</v>
      </c>
      <c r="K45" s="3">
        <v>61.9</v>
      </c>
      <c r="L45" s="3">
        <v>38.299999999999997</v>
      </c>
      <c r="M45" s="3">
        <v>21.9</v>
      </c>
      <c r="N45" s="3">
        <v>32</v>
      </c>
      <c r="O45" s="3">
        <v>29.8</v>
      </c>
      <c r="P45" s="3">
        <v>17</v>
      </c>
    </row>
    <row r="46" spans="1:16" x14ac:dyDescent="0.25">
      <c r="A46" s="1">
        <v>37</v>
      </c>
      <c r="B46" s="3">
        <v>1.0438000000000001</v>
      </c>
      <c r="C46">
        <v>24.2</v>
      </c>
      <c r="D46" s="3">
        <v>40</v>
      </c>
      <c r="E46" s="3">
        <v>202.25</v>
      </c>
      <c r="F46" s="3">
        <v>70</v>
      </c>
      <c r="G46" s="3">
        <v>38.5</v>
      </c>
      <c r="H46" s="3">
        <v>106.5</v>
      </c>
      <c r="I46" s="3">
        <v>100.9</v>
      </c>
      <c r="J46" s="3">
        <v>106.2</v>
      </c>
      <c r="K46" s="3">
        <v>63.5</v>
      </c>
      <c r="L46" s="3">
        <v>39.9</v>
      </c>
      <c r="M46" s="3">
        <v>22.6</v>
      </c>
      <c r="N46" s="3">
        <v>35.1</v>
      </c>
      <c r="O46" s="3">
        <v>30.6</v>
      </c>
      <c r="P46" s="3">
        <v>19</v>
      </c>
    </row>
    <row r="47" spans="1:16" x14ac:dyDescent="0.25">
      <c r="A47" s="1">
        <v>38</v>
      </c>
      <c r="B47" s="3">
        <v>1.0346</v>
      </c>
      <c r="C47">
        <v>28.4</v>
      </c>
      <c r="D47" s="3">
        <v>50</v>
      </c>
      <c r="E47" s="3">
        <v>196.75</v>
      </c>
      <c r="F47" s="3">
        <v>68.25</v>
      </c>
      <c r="G47" s="3">
        <v>42.1</v>
      </c>
      <c r="H47" s="3">
        <v>105.6</v>
      </c>
      <c r="I47" s="3">
        <v>98.8</v>
      </c>
      <c r="J47" s="3">
        <v>104.8</v>
      </c>
      <c r="K47" s="3">
        <v>66</v>
      </c>
      <c r="L47" s="3">
        <v>41.5</v>
      </c>
      <c r="M47" s="3">
        <v>24.7</v>
      </c>
      <c r="N47" s="3">
        <v>33.200000000000003</v>
      </c>
      <c r="O47" s="3">
        <v>30.5</v>
      </c>
      <c r="P47" s="3">
        <v>19.399999999999999</v>
      </c>
    </row>
    <row r="48" spans="1:16" x14ac:dyDescent="0.25">
      <c r="A48" s="1">
        <v>39</v>
      </c>
      <c r="B48" s="3">
        <v>1.0202</v>
      </c>
      <c r="C48">
        <v>35.200000000000003</v>
      </c>
      <c r="D48" s="3">
        <v>46</v>
      </c>
      <c r="E48" s="3">
        <v>363.15</v>
      </c>
      <c r="F48" s="3">
        <v>72.25</v>
      </c>
      <c r="G48" s="3">
        <v>51.2</v>
      </c>
      <c r="H48" s="3">
        <v>136.19999999999999</v>
      </c>
      <c r="I48" s="3">
        <v>148.1</v>
      </c>
      <c r="J48" s="3">
        <v>147.69999999999999</v>
      </c>
      <c r="K48" s="3">
        <v>87.3</v>
      </c>
      <c r="L48" s="3">
        <v>49.1</v>
      </c>
      <c r="M48" s="3">
        <v>29.6</v>
      </c>
      <c r="N48" s="3">
        <v>45</v>
      </c>
      <c r="O48" s="3">
        <v>29</v>
      </c>
      <c r="P48" s="3">
        <v>21.4</v>
      </c>
    </row>
    <row r="49" spans="1:16" x14ac:dyDescent="0.25">
      <c r="A49" s="1">
        <v>40</v>
      </c>
      <c r="B49" s="3">
        <v>1.0258</v>
      </c>
      <c r="C49">
        <v>32.6</v>
      </c>
      <c r="D49" s="3">
        <v>50</v>
      </c>
      <c r="E49" s="3">
        <v>203</v>
      </c>
      <c r="F49" s="3">
        <v>67</v>
      </c>
      <c r="G49" s="3">
        <v>40.200000000000003</v>
      </c>
      <c r="H49" s="3">
        <v>114.8</v>
      </c>
      <c r="I49" s="3">
        <v>108.1</v>
      </c>
      <c r="J49" s="3">
        <v>102.5</v>
      </c>
      <c r="K49" s="3">
        <v>61.3</v>
      </c>
      <c r="L49" s="3">
        <v>41.1</v>
      </c>
      <c r="M49" s="3">
        <v>24.7</v>
      </c>
      <c r="N49" s="3">
        <v>34.1</v>
      </c>
      <c r="O49" s="3">
        <v>31</v>
      </c>
      <c r="P49" s="3">
        <v>18.3</v>
      </c>
    </row>
    <row r="50" spans="1:16" x14ac:dyDescent="0.25">
      <c r="A50" s="1">
        <v>41</v>
      </c>
      <c r="B50" s="3">
        <v>1.0217000000000001</v>
      </c>
      <c r="C50">
        <v>34.5</v>
      </c>
      <c r="D50" s="3">
        <v>45</v>
      </c>
      <c r="E50" s="3">
        <v>262.75</v>
      </c>
      <c r="F50" s="3">
        <v>68.75</v>
      </c>
      <c r="G50" s="3">
        <v>43.2</v>
      </c>
      <c r="H50" s="3">
        <v>128.30000000000001</v>
      </c>
      <c r="I50" s="3">
        <v>126.2</v>
      </c>
      <c r="J50" s="3">
        <v>125.6</v>
      </c>
      <c r="K50" s="3">
        <v>72.5</v>
      </c>
      <c r="L50" s="3">
        <v>39.6</v>
      </c>
      <c r="M50" s="3">
        <v>26.6</v>
      </c>
      <c r="N50" s="3">
        <v>36.4</v>
      </c>
      <c r="O50" s="3">
        <v>32.700000000000003</v>
      </c>
      <c r="P50" s="3">
        <v>21.4</v>
      </c>
    </row>
    <row r="51" spans="1:16" x14ac:dyDescent="0.25">
      <c r="A51" s="1">
        <v>42</v>
      </c>
      <c r="B51" s="3">
        <v>1.0249999999999999</v>
      </c>
      <c r="C51">
        <v>32.9</v>
      </c>
      <c r="D51" s="3">
        <v>44</v>
      </c>
      <c r="E51" s="3">
        <v>205</v>
      </c>
      <c r="F51" s="3">
        <v>69.5</v>
      </c>
      <c r="G51" s="3">
        <v>36.6</v>
      </c>
      <c r="H51" s="3">
        <v>106</v>
      </c>
      <c r="I51" s="3">
        <v>104.3</v>
      </c>
      <c r="J51" s="3">
        <v>115.5</v>
      </c>
      <c r="K51" s="3">
        <v>70.599999999999994</v>
      </c>
      <c r="L51" s="3">
        <v>42.5</v>
      </c>
      <c r="M51" s="3">
        <v>23.7</v>
      </c>
      <c r="N51" s="3">
        <v>33.6</v>
      </c>
      <c r="O51" s="3">
        <v>28.7</v>
      </c>
      <c r="P51" s="3">
        <v>17.399999999999999</v>
      </c>
    </row>
    <row r="52" spans="1:16" x14ac:dyDescent="0.25">
      <c r="A52" s="1">
        <v>43</v>
      </c>
      <c r="B52" s="3">
        <v>1.0279</v>
      </c>
      <c r="C52">
        <v>31.6</v>
      </c>
      <c r="D52" s="3">
        <v>48</v>
      </c>
      <c r="E52" s="3">
        <v>217</v>
      </c>
      <c r="F52" s="3">
        <v>70</v>
      </c>
      <c r="G52" s="3">
        <v>37.299999999999997</v>
      </c>
      <c r="H52" s="3">
        <v>113.3</v>
      </c>
      <c r="I52" s="3">
        <v>111.2</v>
      </c>
      <c r="J52" s="3">
        <v>114.1</v>
      </c>
      <c r="K52" s="3">
        <v>67.7</v>
      </c>
      <c r="L52" s="3">
        <v>40.9</v>
      </c>
      <c r="M52" s="3">
        <v>25</v>
      </c>
      <c r="N52" s="3">
        <v>36.700000000000003</v>
      </c>
      <c r="O52" s="3">
        <v>29.8</v>
      </c>
      <c r="P52" s="3">
        <v>18.399999999999999</v>
      </c>
    </row>
    <row r="53" spans="1:16" x14ac:dyDescent="0.25">
      <c r="A53" s="1">
        <v>44</v>
      </c>
      <c r="B53" s="3">
        <v>1.0268999999999999</v>
      </c>
      <c r="C53">
        <v>32</v>
      </c>
      <c r="D53" s="3">
        <v>41</v>
      </c>
      <c r="E53" s="3">
        <v>212</v>
      </c>
      <c r="F53" s="3">
        <v>71.5</v>
      </c>
      <c r="G53" s="3">
        <v>41.5</v>
      </c>
      <c r="H53" s="3">
        <v>106.6</v>
      </c>
      <c r="I53" s="3">
        <v>104.3</v>
      </c>
      <c r="J53" s="3">
        <v>106</v>
      </c>
      <c r="K53" s="3">
        <v>65</v>
      </c>
      <c r="L53" s="3">
        <v>40.200000000000003</v>
      </c>
      <c r="M53" s="3">
        <v>23</v>
      </c>
      <c r="N53" s="3">
        <v>35.799999999999997</v>
      </c>
      <c r="O53" s="3">
        <v>31.5</v>
      </c>
      <c r="P53" s="3">
        <v>18.8</v>
      </c>
    </row>
    <row r="54" spans="1:16" x14ac:dyDescent="0.25">
      <c r="A54" s="1">
        <v>45</v>
      </c>
      <c r="B54" s="3">
        <v>1.0813999999999999</v>
      </c>
      <c r="C54">
        <v>7.7</v>
      </c>
      <c r="D54" s="3">
        <v>39</v>
      </c>
      <c r="E54" s="3">
        <v>125.25</v>
      </c>
      <c r="F54" s="3">
        <v>68</v>
      </c>
      <c r="G54" s="3">
        <v>31.5</v>
      </c>
      <c r="H54" s="3">
        <v>85.1</v>
      </c>
      <c r="I54" s="3">
        <v>76</v>
      </c>
      <c r="J54" s="3">
        <v>88.2</v>
      </c>
      <c r="K54" s="3">
        <v>50</v>
      </c>
      <c r="L54" s="3">
        <v>34.700000000000003</v>
      </c>
      <c r="M54" s="3">
        <v>21</v>
      </c>
      <c r="N54" s="3">
        <v>26.1</v>
      </c>
      <c r="O54" s="3">
        <v>23.1</v>
      </c>
      <c r="P54" s="3">
        <v>16.100000000000001</v>
      </c>
    </row>
    <row r="55" spans="1:16" x14ac:dyDescent="0.25">
      <c r="A55" s="1">
        <v>46</v>
      </c>
      <c r="B55" s="3">
        <v>1.0669999999999999</v>
      </c>
      <c r="C55">
        <v>13.9</v>
      </c>
      <c r="D55" s="3">
        <v>43</v>
      </c>
      <c r="E55" s="3">
        <v>164.25</v>
      </c>
      <c r="F55" s="3">
        <v>73.25</v>
      </c>
      <c r="G55" s="3">
        <v>35.700000000000003</v>
      </c>
      <c r="H55" s="3">
        <v>96.6</v>
      </c>
      <c r="I55" s="3">
        <v>81.5</v>
      </c>
      <c r="J55" s="3">
        <v>97.2</v>
      </c>
      <c r="K55" s="3">
        <v>58.4</v>
      </c>
      <c r="L55" s="3">
        <v>38.200000000000003</v>
      </c>
      <c r="M55" s="3">
        <v>23.4</v>
      </c>
      <c r="N55" s="3">
        <v>29.7</v>
      </c>
      <c r="O55" s="3">
        <v>27.4</v>
      </c>
      <c r="P55" s="3">
        <v>18.3</v>
      </c>
    </row>
    <row r="56" spans="1:16" x14ac:dyDescent="0.25">
      <c r="A56" s="1">
        <v>47</v>
      </c>
      <c r="B56" s="3">
        <v>1.0742</v>
      </c>
      <c r="C56">
        <v>10.8</v>
      </c>
      <c r="D56" s="3">
        <v>40</v>
      </c>
      <c r="E56" s="3">
        <v>133.5</v>
      </c>
      <c r="F56" s="3">
        <v>67.5</v>
      </c>
      <c r="G56" s="3">
        <v>33.6</v>
      </c>
      <c r="H56" s="3">
        <v>88.2</v>
      </c>
      <c r="I56" s="3">
        <v>73.7</v>
      </c>
      <c r="J56" s="3">
        <v>88.5</v>
      </c>
      <c r="K56" s="3">
        <v>53.3</v>
      </c>
      <c r="L56" s="3">
        <v>34.5</v>
      </c>
      <c r="M56" s="3">
        <v>22.5</v>
      </c>
      <c r="N56" s="3">
        <v>27.9</v>
      </c>
      <c r="O56" s="3">
        <v>26.2</v>
      </c>
      <c r="P56" s="3">
        <v>17.3</v>
      </c>
    </row>
    <row r="57" spans="1:16" x14ac:dyDescent="0.25">
      <c r="A57" s="1">
        <v>48</v>
      </c>
      <c r="B57" s="3">
        <v>1.0665</v>
      </c>
      <c r="C57">
        <v>5.6</v>
      </c>
      <c r="D57" s="3">
        <v>39</v>
      </c>
      <c r="E57" s="3">
        <v>148.5</v>
      </c>
      <c r="F57" s="3">
        <v>71.25</v>
      </c>
      <c r="G57" s="3">
        <v>34.6</v>
      </c>
      <c r="H57" s="3">
        <v>89.8</v>
      </c>
      <c r="I57" s="3">
        <v>79.5</v>
      </c>
      <c r="J57" s="3">
        <v>92.7</v>
      </c>
      <c r="K57" s="3">
        <v>52.7</v>
      </c>
      <c r="L57" s="3">
        <v>37.5</v>
      </c>
      <c r="M57" s="3">
        <v>21.9</v>
      </c>
      <c r="N57" s="3">
        <v>28.8</v>
      </c>
      <c r="O57" s="3">
        <v>26.8</v>
      </c>
      <c r="P57" s="3">
        <v>17.899999999999999</v>
      </c>
    </row>
    <row r="58" spans="1:16" x14ac:dyDescent="0.25">
      <c r="A58" s="1">
        <v>49</v>
      </c>
      <c r="B58" s="3">
        <v>1.0678000000000001</v>
      </c>
      <c r="C58">
        <v>13.6</v>
      </c>
      <c r="D58" s="3">
        <v>45</v>
      </c>
      <c r="E58" s="3">
        <v>135.75</v>
      </c>
      <c r="F58" s="3">
        <v>68.5</v>
      </c>
      <c r="G58" s="3">
        <v>32.799999999999997</v>
      </c>
      <c r="H58" s="3">
        <v>92.3</v>
      </c>
      <c r="I58" s="3">
        <v>83.4</v>
      </c>
      <c r="J58" s="3">
        <v>90.4</v>
      </c>
      <c r="K58" s="3">
        <v>52</v>
      </c>
      <c r="L58" s="3">
        <v>35.799999999999997</v>
      </c>
      <c r="M58" s="3">
        <v>20.6</v>
      </c>
      <c r="N58" s="3">
        <v>28.8</v>
      </c>
      <c r="O58" s="3">
        <v>25.5</v>
      </c>
      <c r="P58" s="3">
        <v>16.3</v>
      </c>
    </row>
    <row r="59" spans="1:16" x14ac:dyDescent="0.25">
      <c r="A59" s="1">
        <v>50</v>
      </c>
      <c r="B59" s="3">
        <v>1.0903</v>
      </c>
      <c r="C59">
        <v>4</v>
      </c>
      <c r="D59" s="3">
        <v>47</v>
      </c>
      <c r="E59" s="3">
        <v>127.5</v>
      </c>
      <c r="F59" s="3">
        <v>66.75</v>
      </c>
      <c r="G59" s="3">
        <v>34</v>
      </c>
      <c r="H59" s="3">
        <v>83.4</v>
      </c>
      <c r="I59" s="3">
        <v>70.400000000000006</v>
      </c>
      <c r="J59" s="3">
        <v>87.2</v>
      </c>
      <c r="K59" s="3">
        <v>50.6</v>
      </c>
      <c r="L59" s="3">
        <v>34.4</v>
      </c>
      <c r="M59" s="3">
        <v>21.9</v>
      </c>
      <c r="N59" s="3">
        <v>26.8</v>
      </c>
      <c r="O59" s="3">
        <v>25.8</v>
      </c>
      <c r="P59" s="3">
        <v>16.8</v>
      </c>
    </row>
    <row r="60" spans="1:16" x14ac:dyDescent="0.25">
      <c r="A60" s="1">
        <v>51</v>
      </c>
      <c r="B60" s="3">
        <v>1.0755999999999999</v>
      </c>
      <c r="C60">
        <v>10.199999999999999</v>
      </c>
      <c r="D60" s="3">
        <v>47</v>
      </c>
      <c r="E60" s="3">
        <v>158.25</v>
      </c>
      <c r="F60" s="3">
        <v>72.25</v>
      </c>
      <c r="G60" s="3">
        <v>34.9</v>
      </c>
      <c r="H60" s="3">
        <v>90.2</v>
      </c>
      <c r="I60" s="3">
        <v>86.7</v>
      </c>
      <c r="J60" s="3">
        <v>98.3</v>
      </c>
      <c r="K60" s="3">
        <v>52.6</v>
      </c>
      <c r="L60" s="3">
        <v>37.200000000000003</v>
      </c>
      <c r="M60" s="3">
        <v>22.4</v>
      </c>
      <c r="N60" s="3">
        <v>26</v>
      </c>
      <c r="O60" s="3">
        <v>25.8</v>
      </c>
      <c r="P60" s="3">
        <v>17.3</v>
      </c>
    </row>
    <row r="61" spans="1:16" x14ac:dyDescent="0.25">
      <c r="A61" s="1">
        <v>52</v>
      </c>
      <c r="B61" s="3">
        <v>1.0840000000000001</v>
      </c>
      <c r="C61">
        <v>6.6</v>
      </c>
      <c r="D61" s="3">
        <v>40</v>
      </c>
      <c r="E61" s="3">
        <v>139.25</v>
      </c>
      <c r="F61" s="3">
        <v>69</v>
      </c>
      <c r="G61" s="3">
        <v>34.299999999999997</v>
      </c>
      <c r="H61" s="3">
        <v>89.2</v>
      </c>
      <c r="I61" s="3">
        <v>77.900000000000006</v>
      </c>
      <c r="J61" s="3">
        <v>91</v>
      </c>
      <c r="K61" s="3">
        <v>51.4</v>
      </c>
      <c r="L61" s="3">
        <v>34.9</v>
      </c>
      <c r="M61" s="3">
        <v>21</v>
      </c>
      <c r="N61" s="3">
        <v>26.7</v>
      </c>
      <c r="O61" s="3">
        <v>26.1</v>
      </c>
      <c r="P61" s="3">
        <v>17.2</v>
      </c>
    </row>
    <row r="62" spans="1:16" x14ac:dyDescent="0.25">
      <c r="A62" s="1">
        <v>53</v>
      </c>
      <c r="B62" s="3">
        <v>1.0807</v>
      </c>
      <c r="C62">
        <v>8</v>
      </c>
      <c r="D62" s="3">
        <v>51</v>
      </c>
      <c r="E62" s="3">
        <v>137.25</v>
      </c>
      <c r="F62" s="3">
        <v>67.75</v>
      </c>
      <c r="G62" s="3">
        <v>36.5</v>
      </c>
      <c r="H62" s="3">
        <v>89.7</v>
      </c>
      <c r="I62" s="3">
        <v>82</v>
      </c>
      <c r="J62" s="3">
        <v>89.1</v>
      </c>
      <c r="K62" s="3">
        <v>49.3</v>
      </c>
      <c r="L62" s="3">
        <v>33.700000000000003</v>
      </c>
      <c r="M62" s="3">
        <v>21.4</v>
      </c>
      <c r="N62" s="3">
        <v>29.6</v>
      </c>
      <c r="O62" s="3">
        <v>26</v>
      </c>
      <c r="P62" s="3">
        <v>16.899999999999999</v>
      </c>
    </row>
    <row r="63" spans="1:16" x14ac:dyDescent="0.25">
      <c r="A63" s="1">
        <v>54</v>
      </c>
      <c r="B63" s="3">
        <v>1.0848</v>
      </c>
      <c r="C63">
        <v>6.3</v>
      </c>
      <c r="D63" s="3">
        <v>49</v>
      </c>
      <c r="E63" s="3">
        <v>152.75</v>
      </c>
      <c r="F63" s="3">
        <v>73.5</v>
      </c>
      <c r="G63" s="3">
        <v>35.1</v>
      </c>
      <c r="H63" s="3">
        <v>93.3</v>
      </c>
      <c r="I63" s="3">
        <v>79.599999999999994</v>
      </c>
      <c r="J63" s="3">
        <v>91.6</v>
      </c>
      <c r="K63" s="3">
        <v>52.6</v>
      </c>
      <c r="L63" s="3">
        <v>37.6</v>
      </c>
      <c r="M63" s="3">
        <v>22.6</v>
      </c>
      <c r="N63" s="3">
        <v>38.5</v>
      </c>
      <c r="O63" s="3">
        <v>27.4</v>
      </c>
      <c r="P63" s="3">
        <v>18.5</v>
      </c>
    </row>
    <row r="64" spans="1:16" x14ac:dyDescent="0.25">
      <c r="A64" s="1">
        <v>55</v>
      </c>
      <c r="B64" s="3">
        <v>1.0906</v>
      </c>
      <c r="C64">
        <v>3.9</v>
      </c>
      <c r="D64" s="3">
        <v>42</v>
      </c>
      <c r="E64" s="3">
        <v>136.25</v>
      </c>
      <c r="F64" s="3">
        <v>67.5</v>
      </c>
      <c r="G64" s="3">
        <v>37.799999999999997</v>
      </c>
      <c r="H64" s="3">
        <v>87.6</v>
      </c>
      <c r="I64" s="3">
        <v>77.599999999999994</v>
      </c>
      <c r="J64" s="3">
        <v>88.6</v>
      </c>
      <c r="K64" s="3">
        <v>51.9</v>
      </c>
      <c r="L64" s="3">
        <v>34.9</v>
      </c>
      <c r="M64" s="3">
        <v>22.5</v>
      </c>
      <c r="N64" s="3">
        <v>27.7</v>
      </c>
      <c r="O64" s="3">
        <v>27.5</v>
      </c>
      <c r="P64" s="3">
        <v>18.5</v>
      </c>
    </row>
    <row r="65" spans="1:16" x14ac:dyDescent="0.25">
      <c r="A65" s="1">
        <v>56</v>
      </c>
      <c r="B65" s="3">
        <v>1.0472999999999999</v>
      </c>
      <c r="C65">
        <v>22.6</v>
      </c>
      <c r="D65" s="3">
        <v>54</v>
      </c>
      <c r="E65" s="3">
        <v>198</v>
      </c>
      <c r="F65" s="3">
        <v>72</v>
      </c>
      <c r="G65" s="3">
        <v>39.9</v>
      </c>
      <c r="H65" s="3">
        <v>107.6</v>
      </c>
      <c r="I65" s="3">
        <v>100</v>
      </c>
      <c r="J65" s="3">
        <v>99.6</v>
      </c>
      <c r="K65" s="3">
        <v>57.2</v>
      </c>
      <c r="L65" s="3">
        <v>38</v>
      </c>
      <c r="M65" s="3">
        <v>22</v>
      </c>
      <c r="N65" s="3">
        <v>35.9</v>
      </c>
      <c r="O65" s="3">
        <v>30.2</v>
      </c>
      <c r="P65" s="3">
        <v>18.899999999999999</v>
      </c>
    </row>
    <row r="66" spans="1:16" x14ac:dyDescent="0.25">
      <c r="A66" s="1">
        <v>57</v>
      </c>
      <c r="B66" s="3">
        <v>1.0524</v>
      </c>
      <c r="C66">
        <v>20.399999999999999</v>
      </c>
      <c r="D66" s="3">
        <v>58</v>
      </c>
      <c r="E66" s="3">
        <v>181.5</v>
      </c>
      <c r="F66" s="3">
        <v>68</v>
      </c>
      <c r="G66" s="3">
        <v>39.1</v>
      </c>
      <c r="H66" s="3">
        <v>100</v>
      </c>
      <c r="I66" s="3">
        <v>99.8</v>
      </c>
      <c r="J66" s="3">
        <v>102.5</v>
      </c>
      <c r="K66" s="3">
        <v>62.1</v>
      </c>
      <c r="L66" s="3">
        <v>39.6</v>
      </c>
      <c r="M66" s="3">
        <v>22.5</v>
      </c>
      <c r="N66" s="3">
        <v>33.1</v>
      </c>
      <c r="O66" s="3">
        <v>28.3</v>
      </c>
      <c r="P66" s="3">
        <v>18.5</v>
      </c>
    </row>
    <row r="67" spans="1:16" x14ac:dyDescent="0.25">
      <c r="A67" s="1">
        <v>58</v>
      </c>
      <c r="B67" s="3">
        <v>1.0356000000000001</v>
      </c>
      <c r="C67">
        <v>28</v>
      </c>
      <c r="D67" s="3">
        <v>62</v>
      </c>
      <c r="E67" s="3">
        <v>201.25</v>
      </c>
      <c r="F67" s="3">
        <v>69.5</v>
      </c>
      <c r="G67" s="3">
        <v>40.5</v>
      </c>
      <c r="H67" s="3">
        <v>111.5</v>
      </c>
      <c r="I67" s="3">
        <v>104.2</v>
      </c>
      <c r="J67" s="3">
        <v>105.8</v>
      </c>
      <c r="K67" s="3">
        <v>61.8</v>
      </c>
      <c r="L67" s="3">
        <v>39.799999999999997</v>
      </c>
      <c r="M67" s="3">
        <v>22.7</v>
      </c>
      <c r="N67" s="3">
        <v>37.700000000000003</v>
      </c>
      <c r="O67" s="3">
        <v>30.9</v>
      </c>
      <c r="P67" s="3">
        <v>19.2</v>
      </c>
    </row>
    <row r="68" spans="1:16" x14ac:dyDescent="0.25">
      <c r="A68" s="1">
        <v>59</v>
      </c>
      <c r="B68" s="3">
        <v>1.028</v>
      </c>
      <c r="C68">
        <v>31.5</v>
      </c>
      <c r="D68" s="3">
        <v>54</v>
      </c>
      <c r="E68" s="3">
        <v>202.5</v>
      </c>
      <c r="F68" s="3">
        <v>70.75</v>
      </c>
      <c r="G68" s="3">
        <v>40.5</v>
      </c>
      <c r="H68" s="3">
        <v>115.4</v>
      </c>
      <c r="I68" s="3">
        <v>105.3</v>
      </c>
      <c r="J68" s="3">
        <v>97</v>
      </c>
      <c r="K68" s="3">
        <v>59.1</v>
      </c>
      <c r="L68" s="3">
        <v>38</v>
      </c>
      <c r="M68" s="3">
        <v>22.5</v>
      </c>
      <c r="N68" s="3">
        <v>31.6</v>
      </c>
      <c r="O68" s="3">
        <v>28.8</v>
      </c>
      <c r="P68" s="3">
        <v>18.2</v>
      </c>
    </row>
    <row r="69" spans="1:16" x14ac:dyDescent="0.25">
      <c r="A69" s="1">
        <v>60</v>
      </c>
      <c r="B69" s="3">
        <v>1.0429999999999999</v>
      </c>
      <c r="C69">
        <v>24.6</v>
      </c>
      <c r="D69" s="3">
        <v>61</v>
      </c>
      <c r="E69" s="3">
        <v>179.75</v>
      </c>
      <c r="F69" s="3">
        <v>65.75</v>
      </c>
      <c r="G69" s="3">
        <v>38.4</v>
      </c>
      <c r="H69" s="3">
        <v>104.8</v>
      </c>
      <c r="I69" s="3">
        <v>98.3</v>
      </c>
      <c r="J69" s="3">
        <v>99.6</v>
      </c>
      <c r="K69" s="3">
        <v>60.6</v>
      </c>
      <c r="L69" s="3">
        <v>37.700000000000003</v>
      </c>
      <c r="M69" s="3">
        <v>22.9</v>
      </c>
      <c r="N69" s="3">
        <v>34.5</v>
      </c>
      <c r="O69" s="3">
        <v>29.6</v>
      </c>
      <c r="P69" s="3">
        <v>18.5</v>
      </c>
    </row>
    <row r="70" spans="1:16" x14ac:dyDescent="0.25">
      <c r="A70" s="1">
        <v>61</v>
      </c>
      <c r="B70" s="3">
        <v>1.0396000000000001</v>
      </c>
      <c r="C70">
        <v>26.1</v>
      </c>
      <c r="D70" s="3">
        <v>62</v>
      </c>
      <c r="E70" s="3">
        <v>216</v>
      </c>
      <c r="F70" s="3">
        <v>73.25</v>
      </c>
      <c r="G70" s="3">
        <v>41.4</v>
      </c>
      <c r="H70" s="3">
        <v>112.3</v>
      </c>
      <c r="I70" s="3">
        <v>104.8</v>
      </c>
      <c r="J70" s="3">
        <v>103.1</v>
      </c>
      <c r="K70" s="3">
        <v>61.6</v>
      </c>
      <c r="L70" s="3">
        <v>40.9</v>
      </c>
      <c r="M70" s="3">
        <v>23.1</v>
      </c>
      <c r="N70" s="3">
        <v>36.200000000000003</v>
      </c>
      <c r="O70" s="3">
        <v>31.8</v>
      </c>
      <c r="P70" s="3">
        <v>20.2</v>
      </c>
    </row>
    <row r="71" spans="1:16" x14ac:dyDescent="0.25">
      <c r="A71" s="1">
        <v>62</v>
      </c>
      <c r="B71" s="3">
        <v>1.0317000000000001</v>
      </c>
      <c r="C71">
        <v>29.8</v>
      </c>
      <c r="D71" s="3">
        <v>56</v>
      </c>
      <c r="E71" s="3">
        <v>178.75</v>
      </c>
      <c r="F71" s="3">
        <v>68.5</v>
      </c>
      <c r="G71" s="3">
        <v>35.6</v>
      </c>
      <c r="H71" s="3">
        <v>102.9</v>
      </c>
      <c r="I71" s="3">
        <v>94.7</v>
      </c>
      <c r="J71" s="3">
        <v>100.8</v>
      </c>
      <c r="K71" s="3">
        <v>60.9</v>
      </c>
      <c r="L71" s="3">
        <v>38</v>
      </c>
      <c r="M71" s="3">
        <v>22.1</v>
      </c>
      <c r="N71" s="3">
        <v>32.5</v>
      </c>
      <c r="O71" s="3">
        <v>29.8</v>
      </c>
      <c r="P71" s="3">
        <v>18.3</v>
      </c>
    </row>
    <row r="72" spans="1:16" x14ac:dyDescent="0.25">
      <c r="A72" s="1">
        <v>63</v>
      </c>
      <c r="B72" s="3">
        <v>1.0298</v>
      </c>
      <c r="C72">
        <v>30.7</v>
      </c>
      <c r="D72" s="3">
        <v>54</v>
      </c>
      <c r="E72" s="3">
        <v>193.25</v>
      </c>
      <c r="F72" s="3">
        <v>70.25</v>
      </c>
      <c r="G72" s="3">
        <v>38</v>
      </c>
      <c r="H72" s="3">
        <v>107.6</v>
      </c>
      <c r="I72" s="3">
        <v>102.4</v>
      </c>
      <c r="J72" s="3">
        <v>99.4</v>
      </c>
      <c r="K72" s="3">
        <v>61</v>
      </c>
      <c r="L72" s="3">
        <v>39.4</v>
      </c>
      <c r="M72" s="3">
        <v>23.6</v>
      </c>
      <c r="N72" s="3">
        <v>32.700000000000003</v>
      </c>
      <c r="O72" s="3">
        <v>29.9</v>
      </c>
      <c r="P72" s="3">
        <v>19.100000000000001</v>
      </c>
    </row>
    <row r="73" spans="1:16" x14ac:dyDescent="0.25">
      <c r="A73" s="1">
        <v>64</v>
      </c>
      <c r="B73" s="3">
        <v>1.0403</v>
      </c>
      <c r="C73">
        <v>25.8</v>
      </c>
      <c r="D73" s="3">
        <v>61</v>
      </c>
      <c r="E73" s="3">
        <v>178</v>
      </c>
      <c r="F73" s="3">
        <v>67</v>
      </c>
      <c r="G73" s="3">
        <v>37.4</v>
      </c>
      <c r="H73" s="3">
        <v>105.3</v>
      </c>
      <c r="I73" s="3">
        <v>99.7</v>
      </c>
      <c r="J73" s="3">
        <v>99.7</v>
      </c>
      <c r="K73" s="3">
        <v>60.8</v>
      </c>
      <c r="L73" s="3">
        <v>40.1</v>
      </c>
      <c r="M73" s="3">
        <v>22.7</v>
      </c>
      <c r="N73" s="3">
        <v>33.6</v>
      </c>
      <c r="O73" s="3">
        <v>29</v>
      </c>
      <c r="P73" s="3">
        <v>18.8</v>
      </c>
    </row>
    <row r="74" spans="1:16" x14ac:dyDescent="0.25">
      <c r="A74" s="1">
        <v>65</v>
      </c>
      <c r="B74" s="3">
        <v>1.0264</v>
      </c>
      <c r="C74">
        <v>32.299999999999997</v>
      </c>
      <c r="D74" s="3">
        <v>57</v>
      </c>
      <c r="E74" s="3">
        <v>205.5</v>
      </c>
      <c r="F74" s="3">
        <v>70</v>
      </c>
      <c r="G74" s="3">
        <v>40.1</v>
      </c>
      <c r="H74" s="3">
        <v>105.3</v>
      </c>
      <c r="I74" s="3">
        <v>105.5</v>
      </c>
      <c r="J74" s="3">
        <v>108.3</v>
      </c>
      <c r="K74" s="3">
        <v>65</v>
      </c>
      <c r="L74" s="3">
        <v>41.2</v>
      </c>
      <c r="M74" s="3">
        <v>24.7</v>
      </c>
      <c r="N74" s="3">
        <v>35.299999999999997</v>
      </c>
      <c r="O74" s="3">
        <v>31.1</v>
      </c>
      <c r="P74" s="3">
        <v>18.399999999999999</v>
      </c>
    </row>
    <row r="75" spans="1:16" x14ac:dyDescent="0.25">
      <c r="A75" s="1">
        <v>66</v>
      </c>
      <c r="B75" s="3">
        <v>1.0313000000000001</v>
      </c>
      <c r="C75">
        <v>30</v>
      </c>
      <c r="D75" s="3">
        <v>55</v>
      </c>
      <c r="E75" s="3">
        <v>183.5</v>
      </c>
      <c r="F75" s="3">
        <v>67.5</v>
      </c>
      <c r="G75" s="3">
        <v>40.9</v>
      </c>
      <c r="H75" s="3">
        <v>103</v>
      </c>
      <c r="I75" s="3">
        <v>100.3</v>
      </c>
      <c r="J75" s="3">
        <v>104.2</v>
      </c>
      <c r="K75" s="3">
        <v>64.8</v>
      </c>
      <c r="L75" s="3">
        <v>40.200000000000003</v>
      </c>
      <c r="M75" s="3">
        <v>22.7</v>
      </c>
      <c r="N75" s="3">
        <v>34.799999999999997</v>
      </c>
      <c r="O75" s="3">
        <v>30.1</v>
      </c>
      <c r="P75" s="3">
        <v>18.7</v>
      </c>
    </row>
    <row r="76" spans="1:16" x14ac:dyDescent="0.25">
      <c r="A76" s="1">
        <v>67</v>
      </c>
      <c r="B76" s="3">
        <v>1.0499000000000001</v>
      </c>
      <c r="C76">
        <v>21.5</v>
      </c>
      <c r="D76" s="3">
        <v>54</v>
      </c>
      <c r="E76" s="3">
        <v>151.5</v>
      </c>
      <c r="F76" s="3">
        <v>70.75</v>
      </c>
      <c r="G76" s="3">
        <v>35.6</v>
      </c>
      <c r="H76" s="3">
        <v>90</v>
      </c>
      <c r="I76" s="3">
        <v>83.9</v>
      </c>
      <c r="J76" s="3">
        <v>93.9</v>
      </c>
      <c r="K76" s="3">
        <v>55</v>
      </c>
      <c r="L76" s="3">
        <v>36.1</v>
      </c>
      <c r="M76" s="3">
        <v>21.7</v>
      </c>
      <c r="N76" s="3">
        <v>29.6</v>
      </c>
      <c r="O76" s="3">
        <v>27.4</v>
      </c>
      <c r="P76" s="3">
        <v>17.399999999999999</v>
      </c>
    </row>
    <row r="77" spans="1:16" x14ac:dyDescent="0.25">
      <c r="A77" s="1">
        <v>68</v>
      </c>
      <c r="B77" s="3">
        <v>1.0672999999999999</v>
      </c>
      <c r="C77">
        <v>13.8</v>
      </c>
      <c r="D77" s="3">
        <v>55</v>
      </c>
      <c r="E77" s="3">
        <v>154.75</v>
      </c>
      <c r="F77" s="3">
        <v>71.5</v>
      </c>
      <c r="G77" s="3">
        <v>36.9</v>
      </c>
      <c r="H77" s="3">
        <v>95.4</v>
      </c>
      <c r="I77" s="3">
        <v>86.6</v>
      </c>
      <c r="J77" s="3">
        <v>91.8</v>
      </c>
      <c r="K77" s="3">
        <v>54.3</v>
      </c>
      <c r="L77" s="3">
        <v>35.4</v>
      </c>
      <c r="M77" s="3">
        <v>21.5</v>
      </c>
      <c r="N77" s="3">
        <v>32.799999999999997</v>
      </c>
      <c r="O77" s="3">
        <v>27.4</v>
      </c>
      <c r="P77" s="3">
        <v>18.7</v>
      </c>
    </row>
    <row r="78" spans="1:16" x14ac:dyDescent="0.25">
      <c r="A78" s="1">
        <v>69</v>
      </c>
      <c r="B78" s="3">
        <v>1.0847</v>
      </c>
      <c r="C78">
        <v>6.3</v>
      </c>
      <c r="D78" s="3">
        <v>54</v>
      </c>
      <c r="E78" s="3">
        <v>155.25</v>
      </c>
      <c r="F78" s="3">
        <v>69.25</v>
      </c>
      <c r="G78" s="3">
        <v>37.5</v>
      </c>
      <c r="H78" s="3">
        <v>89.3</v>
      </c>
      <c r="I78" s="3">
        <v>78.400000000000006</v>
      </c>
      <c r="J78" s="3">
        <v>96.1</v>
      </c>
      <c r="K78" s="3">
        <v>56</v>
      </c>
      <c r="L78" s="3">
        <v>37.4</v>
      </c>
      <c r="M78" s="3">
        <v>22.4</v>
      </c>
      <c r="N78" s="3">
        <v>32.6</v>
      </c>
      <c r="O78" s="3">
        <v>28.1</v>
      </c>
      <c r="P78" s="3">
        <v>18.100000000000001</v>
      </c>
    </row>
    <row r="79" spans="1:16" x14ac:dyDescent="0.25">
      <c r="A79" s="1">
        <v>70</v>
      </c>
      <c r="B79" s="3">
        <v>1.0692999999999999</v>
      </c>
      <c r="C79">
        <v>12.9</v>
      </c>
      <c r="D79" s="3">
        <v>55</v>
      </c>
      <c r="E79" s="3">
        <v>156.75</v>
      </c>
      <c r="F79" s="3">
        <v>71.5</v>
      </c>
      <c r="G79" s="3">
        <v>36.299999999999997</v>
      </c>
      <c r="H79" s="3">
        <v>94.4</v>
      </c>
      <c r="I79" s="3">
        <v>84.6</v>
      </c>
      <c r="J79" s="3">
        <v>94.3</v>
      </c>
      <c r="K79" s="3">
        <v>51.2</v>
      </c>
      <c r="L79" s="3">
        <v>37.4</v>
      </c>
      <c r="M79" s="3">
        <v>21.6</v>
      </c>
      <c r="N79" s="3">
        <v>27.3</v>
      </c>
      <c r="O79" s="3">
        <v>27.1</v>
      </c>
      <c r="P79" s="3">
        <v>17.3</v>
      </c>
    </row>
    <row r="80" spans="1:16" x14ac:dyDescent="0.25">
      <c r="A80" s="1">
        <v>71</v>
      </c>
      <c r="B80" s="3">
        <v>1.0439000000000001</v>
      </c>
      <c r="C80">
        <v>24.3</v>
      </c>
      <c r="D80" s="3">
        <v>62</v>
      </c>
      <c r="E80" s="3">
        <v>167.5</v>
      </c>
      <c r="F80" s="3">
        <v>71.5</v>
      </c>
      <c r="G80" s="3">
        <v>35.5</v>
      </c>
      <c r="H80" s="3">
        <v>97.6</v>
      </c>
      <c r="I80" s="3">
        <v>91.5</v>
      </c>
      <c r="J80" s="3">
        <v>98.5</v>
      </c>
      <c r="K80" s="3">
        <v>56.6</v>
      </c>
      <c r="L80" s="3">
        <v>38.6</v>
      </c>
      <c r="M80" s="3">
        <v>22.4</v>
      </c>
      <c r="N80" s="3">
        <v>31.5</v>
      </c>
      <c r="O80" s="3">
        <v>27.3</v>
      </c>
      <c r="P80" s="3">
        <v>18.600000000000001</v>
      </c>
    </row>
    <row r="81" spans="1:16" x14ac:dyDescent="0.25">
      <c r="A81" s="1">
        <v>72</v>
      </c>
      <c r="B81" s="3">
        <v>1.0788</v>
      </c>
      <c r="C81">
        <v>8.8000000000000007</v>
      </c>
      <c r="D81" s="3">
        <v>55</v>
      </c>
      <c r="E81" s="3">
        <v>146.75</v>
      </c>
      <c r="F81" s="3">
        <v>68.75</v>
      </c>
      <c r="G81" s="3">
        <v>38.700000000000003</v>
      </c>
      <c r="H81" s="3">
        <v>88.5</v>
      </c>
      <c r="I81" s="3">
        <v>82.8</v>
      </c>
      <c r="J81" s="3">
        <v>95.5</v>
      </c>
      <c r="K81" s="3">
        <v>58.9</v>
      </c>
      <c r="L81" s="3">
        <v>37.6</v>
      </c>
      <c r="M81" s="3">
        <v>21.6</v>
      </c>
      <c r="N81" s="3">
        <v>30.3</v>
      </c>
      <c r="O81" s="3">
        <v>27.3</v>
      </c>
      <c r="P81" s="3">
        <v>18.3</v>
      </c>
    </row>
    <row r="82" spans="1:16" x14ac:dyDescent="0.25">
      <c r="A82" s="1">
        <v>73</v>
      </c>
      <c r="B82" s="3">
        <v>1.0795999999999999</v>
      </c>
      <c r="C82">
        <v>8.5</v>
      </c>
      <c r="D82" s="3">
        <v>56</v>
      </c>
      <c r="E82" s="3">
        <v>160.75</v>
      </c>
      <c r="F82" s="3">
        <v>73.75</v>
      </c>
      <c r="G82" s="3">
        <v>36.4</v>
      </c>
      <c r="H82" s="3">
        <v>93.6</v>
      </c>
      <c r="I82" s="3">
        <v>82.9</v>
      </c>
      <c r="J82" s="3">
        <v>96.3</v>
      </c>
      <c r="K82" s="3">
        <v>52.9</v>
      </c>
      <c r="L82" s="3">
        <v>37.5</v>
      </c>
      <c r="M82" s="3">
        <v>23.1</v>
      </c>
      <c r="N82" s="3">
        <v>29.7</v>
      </c>
      <c r="O82" s="3">
        <v>27.3</v>
      </c>
      <c r="P82" s="3">
        <v>18.2</v>
      </c>
    </row>
    <row r="83" spans="1:16" x14ac:dyDescent="0.25">
      <c r="A83" s="1">
        <v>74</v>
      </c>
      <c r="B83" s="3">
        <v>1.0680000000000001</v>
      </c>
      <c r="C83">
        <v>13.5</v>
      </c>
      <c r="D83" s="3">
        <v>55</v>
      </c>
      <c r="E83" s="3">
        <v>125</v>
      </c>
      <c r="F83" s="3">
        <v>64</v>
      </c>
      <c r="G83" s="3">
        <v>33.200000000000003</v>
      </c>
      <c r="H83" s="3">
        <v>87.7</v>
      </c>
      <c r="I83" s="3">
        <v>76</v>
      </c>
      <c r="J83" s="3">
        <v>88.6</v>
      </c>
      <c r="K83" s="3">
        <v>50.9</v>
      </c>
      <c r="L83" s="3">
        <v>35.4</v>
      </c>
      <c r="M83" s="3">
        <v>19.100000000000001</v>
      </c>
      <c r="N83" s="3">
        <v>29.3</v>
      </c>
      <c r="O83" s="3">
        <v>25.7</v>
      </c>
      <c r="P83" s="3">
        <v>16.899999999999999</v>
      </c>
    </row>
    <row r="84" spans="1:16" x14ac:dyDescent="0.25">
      <c r="A84" s="1">
        <v>75</v>
      </c>
      <c r="B84" s="3">
        <v>1.0720000000000001</v>
      </c>
      <c r="C84">
        <v>11.8</v>
      </c>
      <c r="D84" s="3">
        <v>61</v>
      </c>
      <c r="E84" s="3">
        <v>143</v>
      </c>
      <c r="F84" s="3">
        <v>65.75</v>
      </c>
      <c r="G84" s="3">
        <v>36.5</v>
      </c>
      <c r="H84" s="3">
        <v>93.4</v>
      </c>
      <c r="I84" s="3">
        <v>83.3</v>
      </c>
      <c r="J84" s="3">
        <v>93</v>
      </c>
      <c r="K84" s="3">
        <v>55.5</v>
      </c>
      <c r="L84" s="3">
        <v>35.200000000000003</v>
      </c>
      <c r="M84" s="3">
        <v>20.9</v>
      </c>
      <c r="N84" s="3">
        <v>29.4</v>
      </c>
      <c r="O84" s="3">
        <v>27</v>
      </c>
      <c r="P84" s="3">
        <v>16.8</v>
      </c>
    </row>
    <row r="85" spans="1:16" x14ac:dyDescent="0.25">
      <c r="A85" s="1">
        <v>76</v>
      </c>
      <c r="B85" s="3">
        <v>1.0566</v>
      </c>
      <c r="C85">
        <v>18.5</v>
      </c>
      <c r="D85" s="3">
        <v>61</v>
      </c>
      <c r="E85" s="3">
        <v>148.25</v>
      </c>
      <c r="F85" s="3">
        <v>67.5</v>
      </c>
      <c r="G85" s="3">
        <v>36</v>
      </c>
      <c r="H85" s="3">
        <v>91.6</v>
      </c>
      <c r="I85" s="3">
        <v>81.8</v>
      </c>
      <c r="J85" s="3">
        <v>94.8</v>
      </c>
      <c r="K85" s="3">
        <v>54.5</v>
      </c>
      <c r="L85" s="3">
        <v>37</v>
      </c>
      <c r="M85" s="3">
        <v>21.4</v>
      </c>
      <c r="N85" s="3">
        <v>29.3</v>
      </c>
      <c r="O85" s="3">
        <v>27</v>
      </c>
      <c r="P85" s="3">
        <v>18.3</v>
      </c>
    </row>
    <row r="86" spans="1:16" x14ac:dyDescent="0.25">
      <c r="A86" s="1">
        <v>77</v>
      </c>
      <c r="B86" s="3">
        <v>1.079</v>
      </c>
      <c r="C86">
        <v>8.8000000000000007</v>
      </c>
      <c r="D86" s="3">
        <v>57</v>
      </c>
      <c r="E86" s="3">
        <v>162.5</v>
      </c>
      <c r="F86" s="3">
        <v>69.5</v>
      </c>
      <c r="G86" s="3">
        <v>38.700000000000003</v>
      </c>
      <c r="H86" s="3">
        <v>91.6</v>
      </c>
      <c r="I86" s="3">
        <v>78.8</v>
      </c>
      <c r="J86" s="3">
        <v>94.3</v>
      </c>
      <c r="K86" s="3">
        <v>56.7</v>
      </c>
      <c r="L86" s="3">
        <v>39.700000000000003</v>
      </c>
      <c r="M86" s="3">
        <v>24.2</v>
      </c>
      <c r="N86" s="3">
        <v>30.2</v>
      </c>
      <c r="O86" s="3">
        <v>29.2</v>
      </c>
      <c r="P86" s="3">
        <v>18.100000000000001</v>
      </c>
    </row>
    <row r="87" spans="1:16" x14ac:dyDescent="0.25">
      <c r="A87" s="1">
        <v>78</v>
      </c>
      <c r="B87" s="3">
        <v>1.0483</v>
      </c>
      <c r="C87">
        <v>22.2</v>
      </c>
      <c r="D87" s="3">
        <v>69</v>
      </c>
      <c r="E87" s="3">
        <v>177.75</v>
      </c>
      <c r="F87" s="3">
        <v>68.5</v>
      </c>
      <c r="G87" s="3">
        <v>38.700000000000003</v>
      </c>
      <c r="H87" s="3">
        <v>102</v>
      </c>
      <c r="I87" s="3">
        <v>95</v>
      </c>
      <c r="J87" s="3">
        <v>98.3</v>
      </c>
      <c r="K87" s="3">
        <v>55</v>
      </c>
      <c r="L87" s="3">
        <v>38.299999999999997</v>
      </c>
      <c r="M87" s="3">
        <v>21.8</v>
      </c>
      <c r="N87" s="3">
        <v>30.8</v>
      </c>
      <c r="O87" s="3">
        <v>25.7</v>
      </c>
      <c r="P87" s="3">
        <v>18.8</v>
      </c>
    </row>
    <row r="88" spans="1:16" x14ac:dyDescent="0.25">
      <c r="A88" s="1">
        <v>79</v>
      </c>
      <c r="B88" s="3">
        <v>1.0498000000000001</v>
      </c>
      <c r="C88">
        <v>21.5</v>
      </c>
      <c r="D88" s="3">
        <v>81</v>
      </c>
      <c r="E88" s="3">
        <v>161.25</v>
      </c>
      <c r="F88" s="3">
        <v>70.25</v>
      </c>
      <c r="G88" s="3">
        <v>37.799999999999997</v>
      </c>
      <c r="H88" s="3">
        <v>96.4</v>
      </c>
      <c r="I88" s="3">
        <v>95.4</v>
      </c>
      <c r="J88" s="3">
        <v>99.3</v>
      </c>
      <c r="K88" s="3">
        <v>53.5</v>
      </c>
      <c r="L88" s="3">
        <v>37.5</v>
      </c>
      <c r="M88" s="3">
        <v>21.5</v>
      </c>
      <c r="N88" s="3">
        <v>31.4</v>
      </c>
      <c r="O88" s="3">
        <v>26.8</v>
      </c>
      <c r="P88" s="3">
        <v>18.3</v>
      </c>
    </row>
    <row r="89" spans="1:16" x14ac:dyDescent="0.25">
      <c r="A89" s="1">
        <v>80</v>
      </c>
      <c r="B89" s="3">
        <v>1.056</v>
      </c>
      <c r="C89">
        <v>18.8</v>
      </c>
      <c r="D89" s="3">
        <v>66</v>
      </c>
      <c r="E89" s="3">
        <v>171.25</v>
      </c>
      <c r="F89" s="3">
        <v>69.25</v>
      </c>
      <c r="G89" s="3">
        <v>37.4</v>
      </c>
      <c r="H89" s="3">
        <v>102.7</v>
      </c>
      <c r="I89" s="3">
        <v>98.6</v>
      </c>
      <c r="J89" s="3">
        <v>100.2</v>
      </c>
      <c r="K89" s="3">
        <v>56.5</v>
      </c>
      <c r="L89" s="3">
        <v>39.299999999999997</v>
      </c>
      <c r="M89" s="3">
        <v>22.7</v>
      </c>
      <c r="N89" s="3">
        <v>30.3</v>
      </c>
      <c r="O89" s="3">
        <v>28.7</v>
      </c>
      <c r="P89" s="3">
        <v>19</v>
      </c>
    </row>
    <row r="90" spans="1:16" x14ac:dyDescent="0.25">
      <c r="A90" s="1">
        <v>81</v>
      </c>
      <c r="B90" s="3">
        <v>1.0283</v>
      </c>
      <c r="C90">
        <v>31.4</v>
      </c>
      <c r="D90" s="3">
        <v>67</v>
      </c>
      <c r="E90" s="3">
        <v>163.75</v>
      </c>
      <c r="F90" s="3">
        <v>67.75</v>
      </c>
      <c r="G90" s="3">
        <v>38.4</v>
      </c>
      <c r="H90" s="3">
        <v>97.7</v>
      </c>
      <c r="I90" s="3">
        <v>95.8</v>
      </c>
      <c r="J90" s="3">
        <v>97.1</v>
      </c>
      <c r="K90" s="3">
        <v>54.8</v>
      </c>
      <c r="L90" s="3">
        <v>38.200000000000003</v>
      </c>
      <c r="M90" s="3">
        <v>23.7</v>
      </c>
      <c r="N90" s="3">
        <v>29.4</v>
      </c>
      <c r="O90" s="3">
        <v>27.2</v>
      </c>
      <c r="P90" s="3">
        <v>19</v>
      </c>
    </row>
    <row r="91" spans="1:16" x14ac:dyDescent="0.25">
      <c r="A91" s="1">
        <v>82</v>
      </c>
      <c r="B91" s="3">
        <v>1.0382</v>
      </c>
      <c r="C91">
        <v>26.8</v>
      </c>
      <c r="D91" s="3">
        <v>64</v>
      </c>
      <c r="E91" s="3">
        <v>150.25</v>
      </c>
      <c r="F91" s="3">
        <v>67.25</v>
      </c>
      <c r="G91" s="3">
        <v>38.1</v>
      </c>
      <c r="H91" s="3">
        <v>97.1</v>
      </c>
      <c r="I91" s="3">
        <v>89</v>
      </c>
      <c r="J91" s="3">
        <v>96.9</v>
      </c>
      <c r="K91" s="3">
        <v>54.8</v>
      </c>
      <c r="L91" s="3">
        <v>38</v>
      </c>
      <c r="M91" s="3">
        <v>22</v>
      </c>
      <c r="N91" s="3">
        <v>29.9</v>
      </c>
      <c r="O91" s="3">
        <v>25.2</v>
      </c>
      <c r="P91" s="3">
        <v>17.7</v>
      </c>
    </row>
    <row r="92" spans="1:16" x14ac:dyDescent="0.25">
      <c r="A92" s="1">
        <v>83</v>
      </c>
      <c r="B92" s="3">
        <v>1.0568</v>
      </c>
      <c r="C92">
        <v>18.399999999999999</v>
      </c>
      <c r="D92" s="3">
        <v>64</v>
      </c>
      <c r="E92" s="3">
        <v>190.25</v>
      </c>
      <c r="F92" s="3">
        <v>72.75</v>
      </c>
      <c r="G92" s="3">
        <v>39.299999999999997</v>
      </c>
      <c r="H92" s="3">
        <v>103.1</v>
      </c>
      <c r="I92" s="3">
        <v>97.8</v>
      </c>
      <c r="J92" s="3">
        <v>99.6</v>
      </c>
      <c r="K92" s="3">
        <v>58.9</v>
      </c>
      <c r="L92" s="3">
        <v>39</v>
      </c>
      <c r="M92" s="3">
        <v>23</v>
      </c>
      <c r="N92" s="3">
        <v>34.299999999999997</v>
      </c>
      <c r="O92" s="3">
        <v>29.6</v>
      </c>
      <c r="P92" s="3">
        <v>19</v>
      </c>
    </row>
    <row r="93" spans="1:16" x14ac:dyDescent="0.25">
      <c r="A93" s="1">
        <v>84</v>
      </c>
      <c r="B93" s="3">
        <v>1.0377000000000001</v>
      </c>
      <c r="C93">
        <v>27</v>
      </c>
      <c r="D93" s="3">
        <v>70</v>
      </c>
      <c r="E93" s="3">
        <v>170.75</v>
      </c>
      <c r="F93" s="3">
        <v>70</v>
      </c>
      <c r="G93" s="3">
        <v>38.700000000000003</v>
      </c>
      <c r="H93" s="3">
        <v>101.8</v>
      </c>
      <c r="I93" s="3">
        <v>94.9</v>
      </c>
      <c r="J93" s="3">
        <v>95</v>
      </c>
      <c r="K93" s="3">
        <v>56</v>
      </c>
      <c r="L93" s="3">
        <v>36.5</v>
      </c>
      <c r="M93" s="3">
        <v>24.1</v>
      </c>
      <c r="N93" s="3">
        <v>31.2</v>
      </c>
      <c r="O93" s="3">
        <v>27.3</v>
      </c>
      <c r="P93" s="3">
        <v>19.2</v>
      </c>
    </row>
    <row r="94" spans="1:16" x14ac:dyDescent="0.25">
      <c r="A94" s="1">
        <v>85</v>
      </c>
      <c r="B94" s="3">
        <v>1.0378000000000001</v>
      </c>
      <c r="C94">
        <v>27</v>
      </c>
      <c r="D94" s="3">
        <v>72</v>
      </c>
      <c r="E94" s="3">
        <v>168</v>
      </c>
      <c r="F94" s="3">
        <v>69.25</v>
      </c>
      <c r="G94" s="3">
        <v>38.5</v>
      </c>
      <c r="H94" s="3">
        <v>101.4</v>
      </c>
      <c r="I94" s="3">
        <v>99.8</v>
      </c>
      <c r="J94" s="3">
        <v>96.2</v>
      </c>
      <c r="K94" s="3">
        <v>56.3</v>
      </c>
      <c r="L94" s="3">
        <v>36.6</v>
      </c>
      <c r="M94" s="3">
        <v>22</v>
      </c>
      <c r="N94" s="3">
        <v>29.7</v>
      </c>
      <c r="O94" s="3">
        <v>26.3</v>
      </c>
      <c r="P94" s="3">
        <v>18</v>
      </c>
    </row>
    <row r="95" spans="1:16" x14ac:dyDescent="0.25">
      <c r="A95" s="1">
        <v>86</v>
      </c>
      <c r="B95" s="3">
        <v>1.0386</v>
      </c>
      <c r="C95">
        <v>26.6</v>
      </c>
      <c r="D95" s="3">
        <v>67</v>
      </c>
      <c r="E95" s="3">
        <v>167</v>
      </c>
      <c r="F95" s="3">
        <v>67.5</v>
      </c>
      <c r="G95" s="3">
        <v>36.5</v>
      </c>
      <c r="H95" s="3">
        <v>98.9</v>
      </c>
      <c r="I95" s="3">
        <v>89.7</v>
      </c>
      <c r="J95" s="3">
        <v>96.2</v>
      </c>
      <c r="K95" s="3">
        <v>54.7</v>
      </c>
      <c r="L95" s="3">
        <v>37.799999999999997</v>
      </c>
      <c r="M95" s="3">
        <v>23.7</v>
      </c>
      <c r="N95" s="3">
        <v>32.4</v>
      </c>
      <c r="O95" s="3">
        <v>27.7</v>
      </c>
      <c r="P95" s="3">
        <v>18.2</v>
      </c>
    </row>
    <row r="96" spans="1:16" x14ac:dyDescent="0.25">
      <c r="A96" s="1">
        <v>87</v>
      </c>
      <c r="B96" s="3">
        <v>1.0648</v>
      </c>
      <c r="C96">
        <v>14.9</v>
      </c>
      <c r="D96" s="3">
        <v>72</v>
      </c>
      <c r="E96" s="3">
        <v>157.75</v>
      </c>
      <c r="F96" s="3">
        <v>67.25</v>
      </c>
      <c r="G96" s="3">
        <v>37.700000000000003</v>
      </c>
      <c r="H96" s="3">
        <v>97.5</v>
      </c>
      <c r="I96" s="3">
        <v>88.1</v>
      </c>
      <c r="J96" s="3">
        <v>96.9</v>
      </c>
      <c r="K96" s="3">
        <v>57.2</v>
      </c>
      <c r="L96" s="3">
        <v>37.700000000000003</v>
      </c>
      <c r="M96" s="3">
        <v>21.8</v>
      </c>
      <c r="N96" s="3">
        <v>32.6</v>
      </c>
      <c r="O96" s="3">
        <v>28</v>
      </c>
      <c r="P96" s="3">
        <v>18.8</v>
      </c>
    </row>
    <row r="97" spans="1:16" x14ac:dyDescent="0.25">
      <c r="A97" s="1">
        <v>88</v>
      </c>
      <c r="B97" s="3">
        <v>1.0462</v>
      </c>
      <c r="C97">
        <v>23.1</v>
      </c>
      <c r="D97" s="3">
        <v>64</v>
      </c>
      <c r="E97" s="3">
        <v>160</v>
      </c>
      <c r="F97" s="3">
        <v>65.75</v>
      </c>
      <c r="G97" s="3">
        <v>36.5</v>
      </c>
      <c r="H97" s="3">
        <v>104.3</v>
      </c>
      <c r="I97" s="3">
        <v>90.9</v>
      </c>
      <c r="J97" s="3">
        <v>93.8</v>
      </c>
      <c r="K97" s="3">
        <v>57.8</v>
      </c>
      <c r="L97" s="3">
        <v>39.5</v>
      </c>
      <c r="M97" s="3">
        <v>23.3</v>
      </c>
      <c r="N97" s="3">
        <v>29.2</v>
      </c>
      <c r="O97" s="3">
        <v>28.4</v>
      </c>
      <c r="P97" s="3">
        <v>18.100000000000001</v>
      </c>
    </row>
    <row r="98" spans="1:16" x14ac:dyDescent="0.25">
      <c r="A98" s="1">
        <v>89</v>
      </c>
      <c r="B98" s="3">
        <v>1.08</v>
      </c>
      <c r="C98">
        <v>8.3000000000000007</v>
      </c>
      <c r="D98" s="3">
        <v>46</v>
      </c>
      <c r="E98" s="3">
        <v>176.75</v>
      </c>
      <c r="F98" s="3">
        <v>72.5</v>
      </c>
      <c r="G98" s="3">
        <v>38</v>
      </c>
      <c r="H98" s="3">
        <v>97.3</v>
      </c>
      <c r="I98" s="3">
        <v>86</v>
      </c>
      <c r="J98" s="3">
        <v>99.3</v>
      </c>
      <c r="K98" s="3">
        <v>61</v>
      </c>
      <c r="L98" s="3">
        <v>38.4</v>
      </c>
      <c r="M98" s="3">
        <v>23.8</v>
      </c>
      <c r="N98" s="3">
        <v>30.2</v>
      </c>
      <c r="O98" s="3">
        <v>29.3</v>
      </c>
      <c r="P98" s="3">
        <v>18.8</v>
      </c>
    </row>
    <row r="99" spans="1:16" x14ac:dyDescent="0.25">
      <c r="A99" s="1">
        <v>90</v>
      </c>
      <c r="B99" s="3">
        <v>1.0666</v>
      </c>
      <c r="C99">
        <v>14.1</v>
      </c>
      <c r="D99" s="3">
        <v>48</v>
      </c>
      <c r="E99" s="3">
        <v>176</v>
      </c>
      <c r="F99" s="3">
        <v>73</v>
      </c>
      <c r="G99" s="3">
        <v>36.700000000000003</v>
      </c>
      <c r="H99" s="3">
        <v>96.7</v>
      </c>
      <c r="I99" s="3">
        <v>86.5</v>
      </c>
      <c r="J99" s="3">
        <v>98.3</v>
      </c>
      <c r="K99" s="3">
        <v>60.4</v>
      </c>
      <c r="L99" s="3">
        <v>39.9</v>
      </c>
      <c r="M99" s="3">
        <v>24.4</v>
      </c>
      <c r="N99" s="3">
        <v>28.8</v>
      </c>
      <c r="O99" s="3">
        <v>29.6</v>
      </c>
      <c r="P99" s="3">
        <v>18.7</v>
      </c>
    </row>
    <row r="100" spans="1:16" x14ac:dyDescent="0.25">
      <c r="A100" s="1">
        <v>91</v>
      </c>
      <c r="B100" s="3">
        <v>1.052</v>
      </c>
      <c r="C100">
        <v>20.5</v>
      </c>
      <c r="D100" s="3">
        <v>46</v>
      </c>
      <c r="E100" s="3">
        <v>177</v>
      </c>
      <c r="F100" s="3">
        <v>70</v>
      </c>
      <c r="G100" s="3">
        <v>37.200000000000003</v>
      </c>
      <c r="H100" s="3">
        <v>99.7</v>
      </c>
      <c r="I100" s="3">
        <v>95.6</v>
      </c>
      <c r="J100" s="3">
        <v>102.2</v>
      </c>
      <c r="K100" s="3">
        <v>58.3</v>
      </c>
      <c r="L100" s="3">
        <v>38.200000000000003</v>
      </c>
      <c r="M100" s="3">
        <v>22.5</v>
      </c>
      <c r="N100" s="3">
        <v>29.1</v>
      </c>
      <c r="O100" s="3">
        <v>27.7</v>
      </c>
      <c r="P100" s="3">
        <v>17.7</v>
      </c>
    </row>
    <row r="101" spans="1:16" x14ac:dyDescent="0.25">
      <c r="A101" s="1">
        <v>92</v>
      </c>
      <c r="B101" s="3">
        <v>1.0572999999999999</v>
      </c>
      <c r="C101">
        <v>18.2</v>
      </c>
      <c r="D101" s="3">
        <v>44</v>
      </c>
      <c r="E101" s="3">
        <v>179.75</v>
      </c>
      <c r="F101" s="3">
        <v>69.5</v>
      </c>
      <c r="G101" s="3">
        <v>39.200000000000003</v>
      </c>
      <c r="H101" s="3">
        <v>101.9</v>
      </c>
      <c r="I101" s="3">
        <v>93.2</v>
      </c>
      <c r="J101" s="3">
        <v>100.6</v>
      </c>
      <c r="K101" s="3">
        <v>58.9</v>
      </c>
      <c r="L101" s="3">
        <v>39.700000000000003</v>
      </c>
      <c r="M101" s="3">
        <v>23.1</v>
      </c>
      <c r="N101" s="3">
        <v>31.4</v>
      </c>
      <c r="O101" s="3">
        <v>28.4</v>
      </c>
      <c r="P101" s="3">
        <v>18.8</v>
      </c>
    </row>
    <row r="102" spans="1:16" x14ac:dyDescent="0.25">
      <c r="A102" s="1">
        <v>93</v>
      </c>
      <c r="B102" s="3">
        <v>1.0794999999999999</v>
      </c>
      <c r="C102">
        <v>8.5</v>
      </c>
      <c r="D102" s="3">
        <v>47</v>
      </c>
      <c r="E102" s="3">
        <v>165.25</v>
      </c>
      <c r="F102" s="3">
        <v>70.5</v>
      </c>
      <c r="G102" s="3">
        <v>37.5</v>
      </c>
      <c r="H102" s="3">
        <v>97.2</v>
      </c>
      <c r="I102" s="3">
        <v>83.1</v>
      </c>
      <c r="J102" s="3">
        <v>95.4</v>
      </c>
      <c r="K102" s="3">
        <v>56.9</v>
      </c>
      <c r="L102" s="3">
        <v>38.299999999999997</v>
      </c>
      <c r="M102" s="3">
        <v>22.1</v>
      </c>
      <c r="N102" s="3">
        <v>30.1</v>
      </c>
      <c r="O102" s="3">
        <v>28.2</v>
      </c>
      <c r="P102" s="3">
        <v>18.399999999999999</v>
      </c>
    </row>
    <row r="103" spans="1:16" x14ac:dyDescent="0.25">
      <c r="A103" s="1">
        <v>94</v>
      </c>
      <c r="B103" s="3">
        <v>1.0424</v>
      </c>
      <c r="C103">
        <v>24.9</v>
      </c>
      <c r="D103" s="3">
        <v>46</v>
      </c>
      <c r="E103" s="3">
        <v>192.5</v>
      </c>
      <c r="F103" s="3">
        <v>71.75</v>
      </c>
      <c r="G103" s="3">
        <v>38</v>
      </c>
      <c r="H103" s="3">
        <v>106.6</v>
      </c>
      <c r="I103" s="3">
        <v>97.5</v>
      </c>
      <c r="J103" s="3">
        <v>100.6</v>
      </c>
      <c r="K103" s="3">
        <v>58.9</v>
      </c>
      <c r="L103" s="3">
        <v>40.5</v>
      </c>
      <c r="M103" s="3">
        <v>24.5</v>
      </c>
      <c r="N103" s="3">
        <v>33.299999999999997</v>
      </c>
      <c r="O103" s="3">
        <v>29.6</v>
      </c>
      <c r="P103" s="3">
        <v>19.100000000000001</v>
      </c>
    </row>
    <row r="104" spans="1:16" x14ac:dyDescent="0.25">
      <c r="A104" s="1">
        <v>95</v>
      </c>
      <c r="B104" s="3">
        <v>1.0785</v>
      </c>
      <c r="C104">
        <v>9</v>
      </c>
      <c r="D104" s="3">
        <v>47</v>
      </c>
      <c r="E104" s="3">
        <v>184.25</v>
      </c>
      <c r="F104" s="3">
        <v>74.5</v>
      </c>
      <c r="G104" s="3">
        <v>37.299999999999997</v>
      </c>
      <c r="H104" s="3">
        <v>99.6</v>
      </c>
      <c r="I104" s="3">
        <v>88.8</v>
      </c>
      <c r="J104" s="3">
        <v>101.4</v>
      </c>
      <c r="K104" s="3">
        <v>57.4</v>
      </c>
      <c r="L104" s="3">
        <v>39.6</v>
      </c>
      <c r="M104" s="3">
        <v>24.6</v>
      </c>
      <c r="N104" s="3">
        <v>30.3</v>
      </c>
      <c r="O104" s="3">
        <v>27.9</v>
      </c>
      <c r="P104" s="3">
        <v>17.8</v>
      </c>
    </row>
    <row r="105" spans="1:16" x14ac:dyDescent="0.25">
      <c r="A105" s="1">
        <v>96</v>
      </c>
      <c r="B105" s="3">
        <v>1.0590999999999999</v>
      </c>
      <c r="C105">
        <v>17.399999999999999</v>
      </c>
      <c r="D105" s="3">
        <v>53</v>
      </c>
      <c r="E105" s="3">
        <v>224.5</v>
      </c>
      <c r="F105" s="3">
        <v>77.75</v>
      </c>
      <c r="G105" s="3">
        <v>41.1</v>
      </c>
      <c r="H105" s="3">
        <v>113.2</v>
      </c>
      <c r="I105" s="3">
        <v>99.2</v>
      </c>
      <c r="J105" s="3">
        <v>107.5</v>
      </c>
      <c r="K105" s="3">
        <v>61.7</v>
      </c>
      <c r="L105" s="3">
        <v>42.3</v>
      </c>
      <c r="M105" s="3">
        <v>23.2</v>
      </c>
      <c r="N105" s="3">
        <v>32.9</v>
      </c>
      <c r="O105" s="3">
        <v>30.8</v>
      </c>
      <c r="P105" s="3">
        <v>20.399999999999999</v>
      </c>
    </row>
    <row r="106" spans="1:16" x14ac:dyDescent="0.25">
      <c r="A106" s="1">
        <v>97</v>
      </c>
      <c r="B106" s="3">
        <v>1.077</v>
      </c>
      <c r="C106">
        <v>9.6</v>
      </c>
      <c r="D106" s="3">
        <v>38</v>
      </c>
      <c r="E106" s="3">
        <v>188.75</v>
      </c>
      <c r="F106" s="3">
        <v>73.25</v>
      </c>
      <c r="G106" s="3">
        <v>37.5</v>
      </c>
      <c r="H106" s="3">
        <v>99.1</v>
      </c>
      <c r="I106" s="3">
        <v>91.6</v>
      </c>
      <c r="J106" s="3">
        <v>102.4</v>
      </c>
      <c r="K106" s="3">
        <v>60.6</v>
      </c>
      <c r="L106" s="3">
        <v>39.4</v>
      </c>
      <c r="M106" s="3">
        <v>22.9</v>
      </c>
      <c r="N106" s="3">
        <v>31.6</v>
      </c>
      <c r="O106" s="3">
        <v>30.1</v>
      </c>
      <c r="P106" s="3">
        <v>18.5</v>
      </c>
    </row>
    <row r="107" spans="1:16" x14ac:dyDescent="0.25">
      <c r="A107" s="1">
        <v>98</v>
      </c>
      <c r="B107" s="3">
        <v>1.073</v>
      </c>
      <c r="C107">
        <v>11.3</v>
      </c>
      <c r="D107" s="3">
        <v>50</v>
      </c>
      <c r="E107" s="3">
        <v>162.5</v>
      </c>
      <c r="F107" s="3">
        <v>66.5</v>
      </c>
      <c r="G107" s="3">
        <v>38.700000000000003</v>
      </c>
      <c r="H107" s="3">
        <v>99.4</v>
      </c>
      <c r="I107" s="3">
        <v>86.7</v>
      </c>
      <c r="J107" s="3">
        <v>96.2</v>
      </c>
      <c r="K107" s="3">
        <v>62.1</v>
      </c>
      <c r="L107" s="3">
        <v>39.299999999999997</v>
      </c>
      <c r="M107" s="3">
        <v>23.3</v>
      </c>
      <c r="N107" s="3">
        <v>30.6</v>
      </c>
      <c r="O107" s="3">
        <v>27.8</v>
      </c>
      <c r="P107" s="3">
        <v>18.2</v>
      </c>
    </row>
    <row r="108" spans="1:16" x14ac:dyDescent="0.25">
      <c r="A108" s="1">
        <v>99</v>
      </c>
      <c r="B108" s="3">
        <v>1.0582</v>
      </c>
      <c r="C108">
        <v>17.8</v>
      </c>
      <c r="D108" s="3">
        <v>46</v>
      </c>
      <c r="E108" s="3">
        <v>156.5</v>
      </c>
      <c r="F108" s="3">
        <v>68.25</v>
      </c>
      <c r="G108" s="3">
        <v>35.9</v>
      </c>
      <c r="H108" s="3">
        <v>95.1</v>
      </c>
      <c r="I108" s="3">
        <v>88.2</v>
      </c>
      <c r="J108" s="3">
        <v>92.8</v>
      </c>
      <c r="K108" s="3">
        <v>54.7</v>
      </c>
      <c r="L108" s="3">
        <v>37.299999999999997</v>
      </c>
      <c r="M108" s="3">
        <v>21.9</v>
      </c>
      <c r="N108" s="3">
        <v>31.6</v>
      </c>
      <c r="O108" s="3">
        <v>27.5</v>
      </c>
      <c r="P108" s="3">
        <v>18.2</v>
      </c>
    </row>
    <row r="109" spans="1:16" x14ac:dyDescent="0.25">
      <c r="A109" s="1">
        <v>100</v>
      </c>
      <c r="B109" s="3">
        <v>1.0484</v>
      </c>
      <c r="C109">
        <v>22.2</v>
      </c>
      <c r="D109" s="3">
        <v>47</v>
      </c>
      <c r="E109" s="3">
        <v>197</v>
      </c>
      <c r="F109" s="3">
        <v>72</v>
      </c>
      <c r="G109" s="3">
        <v>40</v>
      </c>
      <c r="H109" s="3">
        <v>107.5</v>
      </c>
      <c r="I109" s="3">
        <v>94</v>
      </c>
      <c r="J109" s="3">
        <v>103.7</v>
      </c>
      <c r="K109" s="3">
        <v>62.7</v>
      </c>
      <c r="L109" s="3">
        <v>39</v>
      </c>
      <c r="M109" s="3">
        <v>22.3</v>
      </c>
      <c r="N109" s="3">
        <v>35.299999999999997</v>
      </c>
      <c r="O109" s="3">
        <v>30.9</v>
      </c>
      <c r="P109" s="3">
        <v>18.3</v>
      </c>
    </row>
    <row r="110" spans="1:16" x14ac:dyDescent="0.25">
      <c r="A110" s="1">
        <v>101</v>
      </c>
      <c r="B110" s="3">
        <v>1.0506</v>
      </c>
      <c r="C110">
        <v>21.2</v>
      </c>
      <c r="D110" s="3">
        <v>49</v>
      </c>
      <c r="E110" s="3">
        <v>198.5</v>
      </c>
      <c r="F110" s="3">
        <v>73.5</v>
      </c>
      <c r="G110" s="3">
        <v>40.1</v>
      </c>
      <c r="H110" s="3">
        <v>106.5</v>
      </c>
      <c r="I110" s="3">
        <v>95</v>
      </c>
      <c r="J110" s="3">
        <v>101.7</v>
      </c>
      <c r="K110" s="3">
        <v>59</v>
      </c>
      <c r="L110" s="3">
        <v>39.4</v>
      </c>
      <c r="M110" s="3">
        <v>22.3</v>
      </c>
      <c r="N110" s="3">
        <v>32.200000000000003</v>
      </c>
      <c r="O110" s="3">
        <v>31</v>
      </c>
      <c r="P110" s="3">
        <v>18.600000000000001</v>
      </c>
    </row>
    <row r="111" spans="1:16" x14ac:dyDescent="0.25">
      <c r="A111" s="1">
        <v>102</v>
      </c>
      <c r="B111" s="3">
        <v>1.0524</v>
      </c>
      <c r="C111">
        <v>20.399999999999999</v>
      </c>
      <c r="D111" s="3">
        <v>48</v>
      </c>
      <c r="E111" s="3">
        <v>173.75</v>
      </c>
      <c r="F111" s="3">
        <v>72</v>
      </c>
      <c r="G111" s="3">
        <v>37</v>
      </c>
      <c r="H111" s="3">
        <v>99.1</v>
      </c>
      <c r="I111" s="3">
        <v>92</v>
      </c>
      <c r="J111" s="3">
        <v>98.3</v>
      </c>
      <c r="K111" s="3">
        <v>59.3</v>
      </c>
      <c r="L111" s="3">
        <v>38.4</v>
      </c>
      <c r="M111" s="3">
        <v>22.4</v>
      </c>
      <c r="N111" s="3">
        <v>27.9</v>
      </c>
      <c r="O111" s="3">
        <v>26.2</v>
      </c>
      <c r="P111" s="3">
        <v>17</v>
      </c>
    </row>
    <row r="112" spans="1:16" x14ac:dyDescent="0.25">
      <c r="A112" s="1">
        <v>103</v>
      </c>
      <c r="B112" s="3">
        <v>1.0529999999999999</v>
      </c>
      <c r="C112">
        <v>20.100000000000001</v>
      </c>
      <c r="D112" s="3">
        <v>41</v>
      </c>
      <c r="E112" s="3">
        <v>172.75</v>
      </c>
      <c r="F112" s="3">
        <v>71.25</v>
      </c>
      <c r="G112" s="3">
        <v>36.299999999999997</v>
      </c>
      <c r="H112" s="3">
        <v>96.7</v>
      </c>
      <c r="I112" s="3">
        <v>89.2</v>
      </c>
      <c r="J112" s="3">
        <v>98.3</v>
      </c>
      <c r="K112" s="3">
        <v>60</v>
      </c>
      <c r="L112" s="3">
        <v>38.4</v>
      </c>
      <c r="M112" s="3">
        <v>23.2</v>
      </c>
      <c r="N112" s="3">
        <v>31</v>
      </c>
      <c r="O112" s="3">
        <v>29.2</v>
      </c>
      <c r="P112" s="3">
        <v>18.399999999999999</v>
      </c>
    </row>
    <row r="113" spans="1:16" x14ac:dyDescent="0.25">
      <c r="A113" s="1">
        <v>104</v>
      </c>
      <c r="B113" s="3">
        <v>1.048</v>
      </c>
      <c r="C113">
        <v>22.3</v>
      </c>
      <c r="D113" s="3">
        <v>49</v>
      </c>
      <c r="E113" s="3">
        <v>196.75</v>
      </c>
      <c r="F113" s="3">
        <v>73.75</v>
      </c>
      <c r="G113" s="3">
        <v>40.700000000000003</v>
      </c>
      <c r="H113" s="3">
        <v>103.5</v>
      </c>
      <c r="I113" s="3">
        <v>95.5</v>
      </c>
      <c r="J113" s="3">
        <v>101.6</v>
      </c>
      <c r="K113" s="3">
        <v>59.1</v>
      </c>
      <c r="L113" s="3">
        <v>39.799999999999997</v>
      </c>
      <c r="M113" s="3">
        <v>25.4</v>
      </c>
      <c r="N113" s="3">
        <v>31</v>
      </c>
      <c r="O113" s="3">
        <v>30.3</v>
      </c>
      <c r="P113" s="3">
        <v>19.7</v>
      </c>
    </row>
    <row r="114" spans="1:16" x14ac:dyDescent="0.25">
      <c r="A114" s="1">
        <v>105</v>
      </c>
      <c r="B114" s="3">
        <v>1.0411999999999999</v>
      </c>
      <c r="C114">
        <v>25.4</v>
      </c>
      <c r="D114" s="3">
        <v>43</v>
      </c>
      <c r="E114" s="3">
        <v>177</v>
      </c>
      <c r="F114" s="3">
        <v>69.25</v>
      </c>
      <c r="G114" s="3">
        <v>39.6</v>
      </c>
      <c r="H114" s="3">
        <v>104</v>
      </c>
      <c r="I114" s="3">
        <v>98.6</v>
      </c>
      <c r="J114" s="3">
        <v>99.5</v>
      </c>
      <c r="K114" s="3">
        <v>59.5</v>
      </c>
      <c r="L114" s="3">
        <v>36.1</v>
      </c>
      <c r="M114" s="3">
        <v>22</v>
      </c>
      <c r="N114" s="3">
        <v>30.1</v>
      </c>
      <c r="O114" s="3">
        <v>27.2</v>
      </c>
      <c r="P114" s="3">
        <v>17.7</v>
      </c>
    </row>
    <row r="115" spans="1:16" x14ac:dyDescent="0.25">
      <c r="A115" s="1">
        <v>106</v>
      </c>
      <c r="B115" s="3">
        <v>1.0578000000000001</v>
      </c>
      <c r="C115">
        <v>18</v>
      </c>
      <c r="D115" s="3">
        <v>43</v>
      </c>
      <c r="E115" s="3">
        <v>165.5</v>
      </c>
      <c r="F115" s="3">
        <v>68.5</v>
      </c>
      <c r="G115" s="3">
        <v>31.1</v>
      </c>
      <c r="H115" s="3">
        <v>93.1</v>
      </c>
      <c r="I115" s="3">
        <v>87.3</v>
      </c>
      <c r="J115" s="3">
        <v>96.6</v>
      </c>
      <c r="K115" s="3">
        <v>54.7</v>
      </c>
      <c r="L115" s="3">
        <v>39</v>
      </c>
      <c r="M115" s="3">
        <v>24.8</v>
      </c>
      <c r="N115" s="3">
        <v>31</v>
      </c>
      <c r="O115" s="3">
        <v>29.4</v>
      </c>
      <c r="P115" s="3">
        <v>18.8</v>
      </c>
    </row>
    <row r="116" spans="1:16" x14ac:dyDescent="0.25">
      <c r="A116" s="1">
        <v>107</v>
      </c>
      <c r="B116" s="3">
        <v>1.0547</v>
      </c>
      <c r="C116">
        <v>19.3</v>
      </c>
      <c r="D116" s="3">
        <v>43</v>
      </c>
      <c r="E116" s="3">
        <v>200.25</v>
      </c>
      <c r="F116" s="3">
        <v>73.5</v>
      </c>
      <c r="G116" s="3">
        <v>38.6</v>
      </c>
      <c r="H116" s="3">
        <v>105.2</v>
      </c>
      <c r="I116" s="3">
        <v>102.8</v>
      </c>
      <c r="J116" s="3">
        <v>103.6</v>
      </c>
      <c r="K116" s="3">
        <v>61.2</v>
      </c>
      <c r="L116" s="3">
        <v>39.299999999999997</v>
      </c>
      <c r="M116" s="3">
        <v>23.5</v>
      </c>
      <c r="N116" s="3">
        <v>30.5</v>
      </c>
      <c r="O116" s="3">
        <v>28.5</v>
      </c>
      <c r="P116" s="3">
        <v>18.100000000000001</v>
      </c>
    </row>
    <row r="117" spans="1:16" x14ac:dyDescent="0.25">
      <c r="A117" s="1">
        <v>108</v>
      </c>
      <c r="B117" s="3">
        <v>1.0569</v>
      </c>
      <c r="C117">
        <v>18.3</v>
      </c>
      <c r="D117" s="3">
        <v>52</v>
      </c>
      <c r="E117" s="3">
        <v>203.25</v>
      </c>
      <c r="F117" s="3">
        <v>74.25</v>
      </c>
      <c r="G117" s="3">
        <v>42</v>
      </c>
      <c r="H117" s="3">
        <v>110</v>
      </c>
      <c r="I117" s="3">
        <v>101.6</v>
      </c>
      <c r="J117" s="3">
        <v>100.7</v>
      </c>
      <c r="K117" s="3">
        <v>55.8</v>
      </c>
      <c r="L117" s="3">
        <v>38.700000000000003</v>
      </c>
      <c r="M117" s="3">
        <v>23.4</v>
      </c>
      <c r="N117" s="3">
        <v>35.1</v>
      </c>
      <c r="O117" s="3">
        <v>29.6</v>
      </c>
      <c r="P117" s="3">
        <v>19.100000000000001</v>
      </c>
    </row>
    <row r="118" spans="1:16" x14ac:dyDescent="0.25">
      <c r="A118" s="1">
        <v>109</v>
      </c>
      <c r="B118" s="3">
        <v>1.0592999999999999</v>
      </c>
      <c r="C118">
        <v>17.3</v>
      </c>
      <c r="D118" s="3">
        <v>43</v>
      </c>
      <c r="E118" s="3">
        <v>194</v>
      </c>
      <c r="F118" s="3">
        <v>75.5</v>
      </c>
      <c r="G118" s="3">
        <v>38.5</v>
      </c>
      <c r="H118" s="3">
        <v>110.1</v>
      </c>
      <c r="I118" s="3">
        <v>88.7</v>
      </c>
      <c r="J118" s="3">
        <v>102.1</v>
      </c>
      <c r="K118" s="3">
        <v>57.5</v>
      </c>
      <c r="L118" s="3">
        <v>40</v>
      </c>
      <c r="M118" s="3">
        <v>24.8</v>
      </c>
      <c r="N118" s="3">
        <v>35.1</v>
      </c>
      <c r="O118" s="3">
        <v>30.7</v>
      </c>
      <c r="P118" s="3">
        <v>19.2</v>
      </c>
    </row>
    <row r="119" spans="1:16" x14ac:dyDescent="0.25">
      <c r="A119" s="1">
        <v>110</v>
      </c>
      <c r="B119" s="3">
        <v>1.05</v>
      </c>
      <c r="C119">
        <v>21.4</v>
      </c>
      <c r="D119" s="3">
        <v>40</v>
      </c>
      <c r="E119" s="3">
        <v>168.5</v>
      </c>
      <c r="F119" s="3">
        <v>69.25</v>
      </c>
      <c r="G119" s="3">
        <v>34.200000000000003</v>
      </c>
      <c r="H119" s="3">
        <v>97.8</v>
      </c>
      <c r="I119" s="3">
        <v>92.3</v>
      </c>
      <c r="J119" s="3">
        <v>100.6</v>
      </c>
      <c r="K119" s="3">
        <v>57.5</v>
      </c>
      <c r="L119" s="3">
        <v>36.799999999999997</v>
      </c>
      <c r="M119" s="3">
        <v>22.8</v>
      </c>
      <c r="N119" s="3">
        <v>32.1</v>
      </c>
      <c r="O119" s="3">
        <v>26</v>
      </c>
      <c r="P119" s="3">
        <v>17.3</v>
      </c>
    </row>
    <row r="120" spans="1:16" x14ac:dyDescent="0.25">
      <c r="A120" s="1">
        <v>111</v>
      </c>
      <c r="B120" s="3">
        <v>1.0538000000000001</v>
      </c>
      <c r="C120">
        <v>19.7</v>
      </c>
      <c r="D120" s="3">
        <v>43</v>
      </c>
      <c r="E120" s="3">
        <v>170.75</v>
      </c>
      <c r="F120" s="3">
        <v>68.5</v>
      </c>
      <c r="G120" s="3">
        <v>37.200000000000003</v>
      </c>
      <c r="H120" s="3">
        <v>96.3</v>
      </c>
      <c r="I120" s="3">
        <v>90.6</v>
      </c>
      <c r="J120" s="3">
        <v>99.3</v>
      </c>
      <c r="K120" s="3">
        <v>61.9</v>
      </c>
      <c r="L120" s="3">
        <v>38</v>
      </c>
      <c r="M120" s="3">
        <v>22.3</v>
      </c>
      <c r="N120" s="3">
        <v>33.299999999999997</v>
      </c>
      <c r="O120" s="3">
        <v>28.2</v>
      </c>
      <c r="P120" s="3">
        <v>18.100000000000001</v>
      </c>
    </row>
    <row r="121" spans="1:16" x14ac:dyDescent="0.25">
      <c r="A121" s="1">
        <v>112</v>
      </c>
      <c r="B121" s="3">
        <v>1.0355000000000001</v>
      </c>
      <c r="C121">
        <v>28</v>
      </c>
      <c r="D121" s="3">
        <v>43</v>
      </c>
      <c r="E121" s="3">
        <v>183.25</v>
      </c>
      <c r="F121" s="3">
        <v>70</v>
      </c>
      <c r="G121" s="3">
        <v>37.1</v>
      </c>
      <c r="H121" s="3">
        <v>108</v>
      </c>
      <c r="I121" s="3">
        <v>105</v>
      </c>
      <c r="J121" s="3">
        <v>103</v>
      </c>
      <c r="K121" s="3">
        <v>63.7</v>
      </c>
      <c r="L121" s="3">
        <v>40</v>
      </c>
      <c r="M121" s="3">
        <v>23.6</v>
      </c>
      <c r="N121" s="3">
        <v>33.5</v>
      </c>
      <c r="O121" s="3">
        <v>27.8</v>
      </c>
      <c r="P121" s="3">
        <v>17.399999999999999</v>
      </c>
    </row>
    <row r="122" spans="1:16" x14ac:dyDescent="0.25">
      <c r="A122" s="1">
        <v>113</v>
      </c>
      <c r="B122" s="3">
        <v>1.0486</v>
      </c>
      <c r="C122">
        <v>22.1</v>
      </c>
      <c r="D122" s="3">
        <v>47</v>
      </c>
      <c r="E122" s="3">
        <v>178.25</v>
      </c>
      <c r="F122" s="3">
        <v>70</v>
      </c>
      <c r="G122" s="3">
        <v>40.200000000000003</v>
      </c>
      <c r="H122" s="3">
        <v>99.7</v>
      </c>
      <c r="I122" s="3">
        <v>95</v>
      </c>
      <c r="J122" s="3">
        <v>98.6</v>
      </c>
      <c r="K122" s="3">
        <v>62.3</v>
      </c>
      <c r="L122" s="3">
        <v>38.1</v>
      </c>
      <c r="M122" s="3">
        <v>23.9</v>
      </c>
      <c r="N122" s="3">
        <v>35.299999999999997</v>
      </c>
      <c r="O122" s="3">
        <v>31.1</v>
      </c>
      <c r="P122" s="3">
        <v>19.8</v>
      </c>
    </row>
    <row r="123" spans="1:16" x14ac:dyDescent="0.25">
      <c r="A123" s="1">
        <v>114</v>
      </c>
      <c r="B123" s="3">
        <v>1.0503</v>
      </c>
      <c r="C123">
        <v>21.3</v>
      </c>
      <c r="D123" s="3">
        <v>42</v>
      </c>
      <c r="E123" s="3">
        <v>163</v>
      </c>
      <c r="F123" s="3">
        <v>70.25</v>
      </c>
      <c r="G123" s="3">
        <v>35.299999999999997</v>
      </c>
      <c r="H123" s="3">
        <v>93.5</v>
      </c>
      <c r="I123" s="3">
        <v>89.6</v>
      </c>
      <c r="J123" s="3">
        <v>99.8</v>
      </c>
      <c r="K123" s="3">
        <v>61.5</v>
      </c>
      <c r="L123" s="3">
        <v>37.799999999999997</v>
      </c>
      <c r="M123" s="3">
        <v>21.9</v>
      </c>
      <c r="N123" s="3">
        <v>30.7</v>
      </c>
      <c r="O123" s="3">
        <v>27.6</v>
      </c>
      <c r="P123" s="3">
        <v>17.399999999999999</v>
      </c>
    </row>
    <row r="124" spans="1:16" x14ac:dyDescent="0.25">
      <c r="A124" s="1">
        <v>115</v>
      </c>
      <c r="B124" s="3">
        <v>1.0384</v>
      </c>
      <c r="C124">
        <v>26.7</v>
      </c>
      <c r="D124" s="3">
        <v>48</v>
      </c>
      <c r="E124" s="3">
        <v>175.25</v>
      </c>
      <c r="F124" s="3">
        <v>71.75</v>
      </c>
      <c r="G124" s="3">
        <v>38</v>
      </c>
      <c r="H124" s="3">
        <v>100.7</v>
      </c>
      <c r="I124" s="3">
        <v>92.4</v>
      </c>
      <c r="J124" s="3">
        <v>97.5</v>
      </c>
      <c r="K124" s="3">
        <v>59.3</v>
      </c>
      <c r="L124" s="3">
        <v>38.1</v>
      </c>
      <c r="M124" s="3">
        <v>21.8</v>
      </c>
      <c r="N124" s="3">
        <v>31.8</v>
      </c>
      <c r="O124" s="3">
        <v>27.3</v>
      </c>
      <c r="P124" s="3">
        <v>17.5</v>
      </c>
    </row>
    <row r="125" spans="1:16" x14ac:dyDescent="0.25">
      <c r="A125" s="1">
        <v>116</v>
      </c>
      <c r="B125" s="3">
        <v>1.0607</v>
      </c>
      <c r="C125">
        <v>16.7</v>
      </c>
      <c r="D125" s="3">
        <v>40</v>
      </c>
      <c r="E125" s="3">
        <v>158</v>
      </c>
      <c r="F125" s="3">
        <v>69.25</v>
      </c>
      <c r="G125" s="3">
        <v>36.299999999999997</v>
      </c>
      <c r="H125" s="3">
        <v>97</v>
      </c>
      <c r="I125" s="3">
        <v>86.6</v>
      </c>
      <c r="J125" s="3">
        <v>92.6</v>
      </c>
      <c r="K125" s="3">
        <v>55.9</v>
      </c>
      <c r="L125" s="3">
        <v>36.299999999999997</v>
      </c>
      <c r="M125" s="3">
        <v>22.1</v>
      </c>
      <c r="N125" s="3">
        <v>29.8</v>
      </c>
      <c r="O125" s="3">
        <v>26.3</v>
      </c>
      <c r="P125" s="3">
        <v>17.3</v>
      </c>
    </row>
    <row r="126" spans="1:16" x14ac:dyDescent="0.25">
      <c r="A126" s="1">
        <v>117</v>
      </c>
      <c r="B126" s="3">
        <v>1.0528999999999999</v>
      </c>
      <c r="C126">
        <v>20.100000000000001</v>
      </c>
      <c r="D126" s="3">
        <v>48</v>
      </c>
      <c r="E126" s="3">
        <v>177.25</v>
      </c>
      <c r="F126" s="3">
        <v>72.75</v>
      </c>
      <c r="G126" s="3">
        <v>36.799999999999997</v>
      </c>
      <c r="H126" s="3">
        <v>96</v>
      </c>
      <c r="I126" s="3">
        <v>90</v>
      </c>
      <c r="J126" s="3">
        <v>99.7</v>
      </c>
      <c r="K126" s="3">
        <v>58.8</v>
      </c>
      <c r="L126" s="3">
        <v>38.4</v>
      </c>
      <c r="M126" s="3">
        <v>22.8</v>
      </c>
      <c r="N126" s="3">
        <v>29.9</v>
      </c>
      <c r="O126" s="3">
        <v>28</v>
      </c>
      <c r="P126" s="3">
        <v>18.100000000000001</v>
      </c>
    </row>
    <row r="127" spans="1:16" x14ac:dyDescent="0.25">
      <c r="A127" s="1">
        <v>118</v>
      </c>
      <c r="B127" s="3">
        <v>1.0670999999999999</v>
      </c>
      <c r="C127">
        <v>13.9</v>
      </c>
      <c r="D127" s="3">
        <v>51</v>
      </c>
      <c r="E127" s="3">
        <v>179</v>
      </c>
      <c r="F127" s="3">
        <v>72</v>
      </c>
      <c r="G127" s="3">
        <v>41</v>
      </c>
      <c r="H127" s="3">
        <v>99.2</v>
      </c>
      <c r="I127" s="3">
        <v>90</v>
      </c>
      <c r="J127" s="3">
        <v>96.4</v>
      </c>
      <c r="K127" s="3">
        <v>56.8</v>
      </c>
      <c r="L127" s="3">
        <v>38.799999999999997</v>
      </c>
      <c r="M127" s="3">
        <v>23.3</v>
      </c>
      <c r="N127" s="3">
        <v>33.4</v>
      </c>
      <c r="O127" s="3">
        <v>29.8</v>
      </c>
      <c r="P127" s="3">
        <v>19.5</v>
      </c>
    </row>
    <row r="128" spans="1:16" x14ac:dyDescent="0.25">
      <c r="A128" s="1">
        <v>119</v>
      </c>
      <c r="B128" s="3">
        <v>1.0404</v>
      </c>
      <c r="C128">
        <v>25.8</v>
      </c>
      <c r="D128" s="3">
        <v>40</v>
      </c>
      <c r="E128" s="3">
        <v>191</v>
      </c>
      <c r="F128" s="3">
        <v>74</v>
      </c>
      <c r="G128" s="3">
        <v>38.299999999999997</v>
      </c>
      <c r="H128" s="3">
        <v>95.4</v>
      </c>
      <c r="I128" s="3">
        <v>92.4</v>
      </c>
      <c r="J128" s="3">
        <v>104.3</v>
      </c>
      <c r="K128" s="3">
        <v>64.599999999999994</v>
      </c>
      <c r="L128" s="3">
        <v>41.1</v>
      </c>
      <c r="M128" s="3">
        <v>24.8</v>
      </c>
      <c r="N128" s="3">
        <v>33.6</v>
      </c>
      <c r="O128" s="3">
        <v>29.5</v>
      </c>
      <c r="P128" s="3">
        <v>18.5</v>
      </c>
    </row>
    <row r="129" spans="1:16" x14ac:dyDescent="0.25">
      <c r="A129" s="1">
        <v>120</v>
      </c>
      <c r="B129" s="3">
        <v>1.0575000000000001</v>
      </c>
      <c r="C129">
        <v>18.100000000000001</v>
      </c>
      <c r="D129" s="3">
        <v>44</v>
      </c>
      <c r="E129" s="3">
        <v>187.5</v>
      </c>
      <c r="F129" s="3">
        <v>72.25</v>
      </c>
      <c r="G129" s="3">
        <v>38</v>
      </c>
      <c r="H129" s="3">
        <v>101.8</v>
      </c>
      <c r="I129" s="3">
        <v>87.5</v>
      </c>
      <c r="J129" s="3">
        <v>101</v>
      </c>
      <c r="K129" s="3">
        <v>58.5</v>
      </c>
      <c r="L129" s="3">
        <v>39.200000000000003</v>
      </c>
      <c r="M129" s="3">
        <v>24.5</v>
      </c>
      <c r="N129" s="3">
        <v>32.1</v>
      </c>
      <c r="O129" s="3">
        <v>28.6</v>
      </c>
      <c r="P129" s="3">
        <v>18</v>
      </c>
    </row>
    <row r="130" spans="1:16" x14ac:dyDescent="0.25">
      <c r="A130" s="1">
        <v>121</v>
      </c>
      <c r="B130" s="3">
        <v>1.0358000000000001</v>
      </c>
      <c r="C130">
        <v>27.9</v>
      </c>
      <c r="D130" s="3">
        <v>52</v>
      </c>
      <c r="E130" s="3">
        <v>206.5</v>
      </c>
      <c r="F130" s="3">
        <v>74.5</v>
      </c>
      <c r="G130" s="3">
        <v>40.799999999999997</v>
      </c>
      <c r="H130" s="3">
        <v>104.3</v>
      </c>
      <c r="I130" s="3">
        <v>99.2</v>
      </c>
      <c r="J130" s="3">
        <v>104.1</v>
      </c>
      <c r="K130" s="3">
        <v>58.5</v>
      </c>
      <c r="L130" s="3">
        <v>39.299999999999997</v>
      </c>
      <c r="M130" s="3">
        <v>24.6</v>
      </c>
      <c r="N130" s="3">
        <v>33.9</v>
      </c>
      <c r="O130" s="3">
        <v>31.2</v>
      </c>
      <c r="P130" s="3">
        <v>19.5</v>
      </c>
    </row>
    <row r="131" spans="1:16" x14ac:dyDescent="0.25">
      <c r="A131" s="1">
        <v>122</v>
      </c>
      <c r="B131" s="3">
        <v>1.0414000000000001</v>
      </c>
      <c r="C131">
        <v>25.3</v>
      </c>
      <c r="D131" s="3">
        <v>44</v>
      </c>
      <c r="E131" s="3">
        <v>185.25</v>
      </c>
      <c r="F131" s="3">
        <v>71.5</v>
      </c>
      <c r="G131" s="3">
        <v>39.5</v>
      </c>
      <c r="H131" s="3">
        <v>99.2</v>
      </c>
      <c r="I131" s="3">
        <v>98.1</v>
      </c>
      <c r="J131" s="3">
        <v>101.4</v>
      </c>
      <c r="K131" s="3">
        <v>57.1</v>
      </c>
      <c r="L131" s="3">
        <v>40.5</v>
      </c>
      <c r="M131" s="3">
        <v>23.2</v>
      </c>
      <c r="N131" s="3">
        <v>33</v>
      </c>
      <c r="O131" s="3">
        <v>29.6</v>
      </c>
      <c r="P131" s="3">
        <v>18.399999999999999</v>
      </c>
    </row>
    <row r="132" spans="1:16" x14ac:dyDescent="0.25">
      <c r="A132" s="1">
        <v>123</v>
      </c>
      <c r="B132" s="3">
        <v>1.0651999999999999</v>
      </c>
      <c r="C132">
        <v>14.7</v>
      </c>
      <c r="D132" s="3">
        <v>40</v>
      </c>
      <c r="E132" s="3">
        <v>160.25</v>
      </c>
      <c r="F132" s="3">
        <v>68.75</v>
      </c>
      <c r="G132" s="3">
        <v>36.9</v>
      </c>
      <c r="H132" s="3">
        <v>99.3</v>
      </c>
      <c r="I132" s="3">
        <v>83.3</v>
      </c>
      <c r="J132" s="3">
        <v>97.5</v>
      </c>
      <c r="K132" s="3">
        <v>60.5</v>
      </c>
      <c r="L132" s="3">
        <v>38.700000000000003</v>
      </c>
      <c r="M132" s="3">
        <v>22.6</v>
      </c>
      <c r="N132" s="3">
        <v>34.4</v>
      </c>
      <c r="O132" s="3">
        <v>28</v>
      </c>
      <c r="P132" s="3">
        <v>17.600000000000001</v>
      </c>
    </row>
    <row r="133" spans="1:16" x14ac:dyDescent="0.25">
      <c r="A133" s="1">
        <v>124</v>
      </c>
      <c r="B133" s="3">
        <v>1.0623</v>
      </c>
      <c r="C133">
        <v>16</v>
      </c>
      <c r="D133" s="3">
        <v>47</v>
      </c>
      <c r="E133" s="3">
        <v>151.5</v>
      </c>
      <c r="F133" s="3">
        <v>66.75</v>
      </c>
      <c r="G133" s="3">
        <v>36.9</v>
      </c>
      <c r="H133" s="3">
        <v>94</v>
      </c>
      <c r="I133" s="3">
        <v>86.1</v>
      </c>
      <c r="J133" s="3">
        <v>95.2</v>
      </c>
      <c r="K133" s="3">
        <v>58.1</v>
      </c>
      <c r="L133" s="3">
        <v>36.5</v>
      </c>
      <c r="M133" s="3">
        <v>22.1</v>
      </c>
      <c r="N133" s="3">
        <v>30.6</v>
      </c>
      <c r="O133" s="3">
        <v>27.5</v>
      </c>
      <c r="P133" s="3">
        <v>17.600000000000001</v>
      </c>
    </row>
    <row r="134" spans="1:16" x14ac:dyDescent="0.25">
      <c r="A134" s="1">
        <v>125</v>
      </c>
      <c r="B134" s="3">
        <v>1.0673999999999999</v>
      </c>
      <c r="C134">
        <v>13.8</v>
      </c>
      <c r="D134" s="3">
        <v>50</v>
      </c>
      <c r="E134" s="3">
        <v>161</v>
      </c>
      <c r="F134" s="3">
        <v>66.5</v>
      </c>
      <c r="G134" s="3">
        <v>37.700000000000003</v>
      </c>
      <c r="H134" s="3">
        <v>98.9</v>
      </c>
      <c r="I134" s="3">
        <v>84.1</v>
      </c>
      <c r="J134" s="3">
        <v>94</v>
      </c>
      <c r="K134" s="3">
        <v>58.5</v>
      </c>
      <c r="L134" s="3">
        <v>36.6</v>
      </c>
      <c r="M134" s="3">
        <v>23.5</v>
      </c>
      <c r="N134" s="3">
        <v>34.4</v>
      </c>
      <c r="O134" s="3">
        <v>29.2</v>
      </c>
      <c r="P134" s="3">
        <v>18</v>
      </c>
    </row>
    <row r="135" spans="1:16" x14ac:dyDescent="0.25">
      <c r="A135" s="1">
        <v>126</v>
      </c>
      <c r="B135" s="3">
        <v>1.0587</v>
      </c>
      <c r="C135">
        <v>17.5</v>
      </c>
      <c r="D135" s="3">
        <v>46</v>
      </c>
      <c r="E135" s="3">
        <v>167</v>
      </c>
      <c r="F135" s="3">
        <v>67</v>
      </c>
      <c r="G135" s="3">
        <v>36.6</v>
      </c>
      <c r="H135" s="3">
        <v>101</v>
      </c>
      <c r="I135" s="3">
        <v>89.9</v>
      </c>
      <c r="J135" s="3">
        <v>100</v>
      </c>
      <c r="K135" s="3">
        <v>60.7</v>
      </c>
      <c r="L135" s="3">
        <v>36</v>
      </c>
      <c r="M135" s="3">
        <v>21.9</v>
      </c>
      <c r="N135" s="3">
        <v>35.6</v>
      </c>
      <c r="O135" s="3">
        <v>30.2</v>
      </c>
      <c r="P135" s="3">
        <v>17.600000000000001</v>
      </c>
    </row>
    <row r="136" spans="1:16" x14ac:dyDescent="0.25">
      <c r="A136" s="1">
        <v>127</v>
      </c>
      <c r="B136" s="3">
        <v>1.0373000000000001</v>
      </c>
      <c r="C136">
        <v>27.2</v>
      </c>
      <c r="D136" s="3">
        <v>42</v>
      </c>
      <c r="E136" s="3">
        <v>177.5</v>
      </c>
      <c r="F136" s="3">
        <v>68.75</v>
      </c>
      <c r="G136" s="3">
        <v>38.9</v>
      </c>
      <c r="H136" s="3">
        <v>98.7</v>
      </c>
      <c r="I136" s="3">
        <v>92.1</v>
      </c>
      <c r="J136" s="3">
        <v>98.5</v>
      </c>
      <c r="K136" s="3">
        <v>60.7</v>
      </c>
      <c r="L136" s="3">
        <v>36.799999999999997</v>
      </c>
      <c r="M136" s="3">
        <v>22.2</v>
      </c>
      <c r="N136" s="3">
        <v>33.799999999999997</v>
      </c>
      <c r="O136" s="3">
        <v>30.3</v>
      </c>
      <c r="P136" s="3">
        <v>17.2</v>
      </c>
    </row>
    <row r="137" spans="1:16" x14ac:dyDescent="0.25">
      <c r="A137" s="1">
        <v>128</v>
      </c>
      <c r="B137" s="3">
        <v>1.0589999999999999</v>
      </c>
      <c r="C137">
        <v>17.399999999999999</v>
      </c>
      <c r="D137" s="3">
        <v>43</v>
      </c>
      <c r="E137" s="3">
        <v>152.25</v>
      </c>
      <c r="F137" s="3">
        <v>67.75</v>
      </c>
      <c r="G137" s="3">
        <v>37.5</v>
      </c>
      <c r="H137" s="3">
        <v>95.9</v>
      </c>
      <c r="I137" s="3">
        <v>78</v>
      </c>
      <c r="J137" s="3">
        <v>93.2</v>
      </c>
      <c r="K137" s="3">
        <v>53.5</v>
      </c>
      <c r="L137" s="3">
        <v>35.799999999999997</v>
      </c>
      <c r="M137" s="3">
        <v>20.8</v>
      </c>
      <c r="N137" s="3">
        <v>33.9</v>
      </c>
      <c r="O137" s="3">
        <v>28.2</v>
      </c>
      <c r="P137" s="3">
        <v>17.399999999999999</v>
      </c>
    </row>
    <row r="138" spans="1:16" x14ac:dyDescent="0.25">
      <c r="A138" s="1">
        <v>129</v>
      </c>
      <c r="B138" s="3">
        <v>1.0515000000000001</v>
      </c>
      <c r="C138">
        <v>20.8</v>
      </c>
      <c r="D138" s="3">
        <v>40</v>
      </c>
      <c r="E138" s="3">
        <v>192.25</v>
      </c>
      <c r="F138" s="3">
        <v>73.25</v>
      </c>
      <c r="G138" s="3">
        <v>39.799999999999997</v>
      </c>
      <c r="H138" s="3">
        <v>103.9</v>
      </c>
      <c r="I138" s="3">
        <v>93.5</v>
      </c>
      <c r="J138" s="3">
        <v>99.5</v>
      </c>
      <c r="K138" s="3">
        <v>61.7</v>
      </c>
      <c r="L138" s="3">
        <v>39</v>
      </c>
      <c r="M138" s="3">
        <v>21.8</v>
      </c>
      <c r="N138" s="3">
        <v>33.299999999999997</v>
      </c>
      <c r="O138" s="3">
        <v>29.6</v>
      </c>
      <c r="P138" s="3">
        <v>18.100000000000001</v>
      </c>
    </row>
    <row r="139" spans="1:16" x14ac:dyDescent="0.25">
      <c r="A139" s="1">
        <v>130</v>
      </c>
      <c r="B139" s="3">
        <v>1.0648</v>
      </c>
      <c r="C139">
        <v>14.9</v>
      </c>
      <c r="D139" s="3">
        <v>42</v>
      </c>
      <c r="E139" s="3">
        <v>165.25</v>
      </c>
      <c r="F139" s="3">
        <v>69.75</v>
      </c>
      <c r="G139" s="3">
        <v>38.299999999999997</v>
      </c>
      <c r="H139" s="3">
        <v>96.2</v>
      </c>
      <c r="I139" s="3">
        <v>87</v>
      </c>
      <c r="J139" s="3">
        <v>97.8</v>
      </c>
      <c r="K139" s="3">
        <v>57.4</v>
      </c>
      <c r="L139" s="3">
        <v>36.9</v>
      </c>
      <c r="M139" s="3">
        <v>22.2</v>
      </c>
      <c r="N139" s="3">
        <v>31.6</v>
      </c>
      <c r="O139" s="3">
        <v>27.8</v>
      </c>
      <c r="P139" s="3">
        <v>17.7</v>
      </c>
    </row>
    <row r="140" spans="1:16" x14ac:dyDescent="0.25">
      <c r="A140" s="1">
        <v>131</v>
      </c>
      <c r="B140" s="3">
        <v>1.0575000000000001</v>
      </c>
      <c r="C140">
        <v>18.100000000000001</v>
      </c>
      <c r="D140" s="3">
        <v>49</v>
      </c>
      <c r="E140" s="3">
        <v>171.75</v>
      </c>
      <c r="F140" s="3">
        <v>71.5</v>
      </c>
      <c r="G140" s="3">
        <v>35.5</v>
      </c>
      <c r="H140" s="3">
        <v>97.8</v>
      </c>
      <c r="I140" s="3">
        <v>90.1</v>
      </c>
      <c r="J140" s="3">
        <v>95.8</v>
      </c>
      <c r="K140" s="3">
        <v>57</v>
      </c>
      <c r="L140" s="3">
        <v>38.700000000000003</v>
      </c>
      <c r="M140" s="3">
        <v>23.2</v>
      </c>
      <c r="N140" s="3">
        <v>27.5</v>
      </c>
      <c r="O140" s="3">
        <v>26.5</v>
      </c>
      <c r="P140" s="3">
        <v>17.600000000000001</v>
      </c>
    </row>
    <row r="141" spans="1:16" x14ac:dyDescent="0.25">
      <c r="A141" s="1">
        <v>132</v>
      </c>
      <c r="B141" s="3">
        <v>1.0471999999999999</v>
      </c>
      <c r="C141">
        <v>22.7</v>
      </c>
      <c r="D141" s="3">
        <v>40</v>
      </c>
      <c r="E141" s="3">
        <v>171.25</v>
      </c>
      <c r="F141" s="3">
        <v>70.5</v>
      </c>
      <c r="G141" s="3">
        <v>36.299999999999997</v>
      </c>
      <c r="H141" s="3">
        <v>94.6</v>
      </c>
      <c r="I141" s="3">
        <v>90.3</v>
      </c>
      <c r="J141" s="3">
        <v>99.1</v>
      </c>
      <c r="K141" s="3">
        <v>60.3</v>
      </c>
      <c r="L141" s="3">
        <v>38.5</v>
      </c>
      <c r="M141" s="3">
        <v>23</v>
      </c>
      <c r="N141" s="3">
        <v>31.2</v>
      </c>
      <c r="O141" s="3">
        <v>28.4</v>
      </c>
      <c r="P141" s="3">
        <v>17.100000000000001</v>
      </c>
    </row>
    <row r="142" spans="1:16" x14ac:dyDescent="0.25">
      <c r="A142" s="1">
        <v>133</v>
      </c>
      <c r="B142" s="3">
        <v>1.0451999999999999</v>
      </c>
      <c r="C142">
        <v>23.6</v>
      </c>
      <c r="D142" s="3">
        <v>47</v>
      </c>
      <c r="E142" s="3">
        <v>197</v>
      </c>
      <c r="F142" s="3">
        <v>73.25</v>
      </c>
      <c r="G142" s="3">
        <v>37.799999999999997</v>
      </c>
      <c r="H142" s="3">
        <v>103.6</v>
      </c>
      <c r="I142" s="3">
        <v>99.8</v>
      </c>
      <c r="J142" s="3">
        <v>103.2</v>
      </c>
      <c r="K142" s="3">
        <v>61.2</v>
      </c>
      <c r="L142" s="3">
        <v>38.1</v>
      </c>
      <c r="M142" s="3">
        <v>22.6</v>
      </c>
      <c r="N142" s="3">
        <v>33.5</v>
      </c>
      <c r="O142" s="3">
        <v>28.6</v>
      </c>
      <c r="P142" s="3">
        <v>17.899999999999999</v>
      </c>
    </row>
    <row r="143" spans="1:16" x14ac:dyDescent="0.25">
      <c r="A143" s="1">
        <v>134</v>
      </c>
      <c r="B143" s="3">
        <v>1.0398000000000001</v>
      </c>
      <c r="C143">
        <v>26.1</v>
      </c>
      <c r="D143" s="3">
        <v>50</v>
      </c>
      <c r="E143" s="3">
        <v>157</v>
      </c>
      <c r="F143" s="3">
        <v>66.75</v>
      </c>
      <c r="G143" s="3">
        <v>37.799999999999997</v>
      </c>
      <c r="H143" s="3">
        <v>100.4</v>
      </c>
      <c r="I143" s="3">
        <v>89.4</v>
      </c>
      <c r="J143" s="3">
        <v>92.3</v>
      </c>
      <c r="K143" s="3">
        <v>56.1</v>
      </c>
      <c r="L143" s="3">
        <v>35.6</v>
      </c>
      <c r="M143" s="3">
        <v>20.5</v>
      </c>
      <c r="N143" s="3">
        <v>33.6</v>
      </c>
      <c r="O143" s="3">
        <v>29.3</v>
      </c>
      <c r="P143" s="3">
        <v>17.3</v>
      </c>
    </row>
    <row r="144" spans="1:16" x14ac:dyDescent="0.25">
      <c r="A144" s="1">
        <v>135</v>
      </c>
      <c r="B144" s="3">
        <v>1.0435000000000001</v>
      </c>
      <c r="C144">
        <v>24.4</v>
      </c>
      <c r="D144" s="3">
        <v>41</v>
      </c>
      <c r="E144" s="3">
        <v>168.25</v>
      </c>
      <c r="F144" s="3">
        <v>69.5</v>
      </c>
      <c r="G144" s="3">
        <v>36.5</v>
      </c>
      <c r="H144" s="3">
        <v>98.4</v>
      </c>
      <c r="I144" s="3">
        <v>87.2</v>
      </c>
      <c r="J144" s="3">
        <v>98.4</v>
      </c>
      <c r="K144" s="3">
        <v>56</v>
      </c>
      <c r="L144" s="3">
        <v>36.9</v>
      </c>
      <c r="M144" s="3">
        <v>23</v>
      </c>
      <c r="N144" s="3">
        <v>34</v>
      </c>
      <c r="O144" s="3">
        <v>29.8</v>
      </c>
      <c r="P144" s="3">
        <v>18.100000000000001</v>
      </c>
    </row>
    <row r="145" spans="1:16" x14ac:dyDescent="0.25">
      <c r="A145" s="1">
        <v>136</v>
      </c>
      <c r="B145" s="3">
        <v>1.0374000000000001</v>
      </c>
      <c r="C145">
        <v>27.1</v>
      </c>
      <c r="D145" s="3">
        <v>44</v>
      </c>
      <c r="E145" s="3">
        <v>186</v>
      </c>
      <c r="F145" s="3">
        <v>69.75</v>
      </c>
      <c r="G145" s="3">
        <v>37.799999999999997</v>
      </c>
      <c r="H145" s="3">
        <v>104.6</v>
      </c>
      <c r="I145" s="3">
        <v>101.1</v>
      </c>
      <c r="J145" s="3">
        <v>102.1</v>
      </c>
      <c r="K145" s="3">
        <v>58.9</v>
      </c>
      <c r="L145" s="3">
        <v>37.9</v>
      </c>
      <c r="M145" s="3">
        <v>22.7</v>
      </c>
      <c r="N145" s="3">
        <v>30.9</v>
      </c>
      <c r="O145" s="3">
        <v>28.8</v>
      </c>
      <c r="P145" s="3">
        <v>17.600000000000001</v>
      </c>
    </row>
    <row r="146" spans="1:16" x14ac:dyDescent="0.25">
      <c r="A146" s="1">
        <v>137</v>
      </c>
      <c r="B146" s="3">
        <v>1.0490999999999999</v>
      </c>
      <c r="C146">
        <v>21.8</v>
      </c>
      <c r="D146" s="3">
        <v>39</v>
      </c>
      <c r="E146" s="3">
        <v>166.75</v>
      </c>
      <c r="F146" s="3">
        <v>70.75</v>
      </c>
      <c r="G146" s="3">
        <v>37</v>
      </c>
      <c r="H146" s="3">
        <v>92.9</v>
      </c>
      <c r="I146" s="3">
        <v>86.1</v>
      </c>
      <c r="J146" s="3">
        <v>95.6</v>
      </c>
      <c r="K146" s="3">
        <v>58.8</v>
      </c>
      <c r="L146" s="3">
        <v>36.1</v>
      </c>
      <c r="M146" s="3">
        <v>22.4</v>
      </c>
      <c r="N146" s="3">
        <v>32.700000000000003</v>
      </c>
      <c r="O146" s="3">
        <v>28.3</v>
      </c>
      <c r="P146" s="3">
        <v>17.100000000000001</v>
      </c>
    </row>
    <row r="147" spans="1:16" x14ac:dyDescent="0.25">
      <c r="A147" s="1">
        <v>138</v>
      </c>
      <c r="B147" s="3">
        <v>1.0325</v>
      </c>
      <c r="C147">
        <v>29.4</v>
      </c>
      <c r="D147" s="3">
        <v>43</v>
      </c>
      <c r="E147" s="3">
        <v>187.75</v>
      </c>
      <c r="F147" s="3">
        <v>74</v>
      </c>
      <c r="G147" s="3">
        <v>37.700000000000003</v>
      </c>
      <c r="H147" s="3">
        <v>97.8</v>
      </c>
      <c r="I147" s="3">
        <v>98.6</v>
      </c>
      <c r="J147" s="3">
        <v>100.6</v>
      </c>
      <c r="K147" s="3">
        <v>63.6</v>
      </c>
      <c r="L147" s="3">
        <v>39.200000000000003</v>
      </c>
      <c r="M147" s="3">
        <v>23.8</v>
      </c>
      <c r="N147" s="3">
        <v>34.299999999999997</v>
      </c>
      <c r="O147" s="3">
        <v>28.4</v>
      </c>
      <c r="P147" s="3">
        <v>17.7</v>
      </c>
    </row>
    <row r="148" spans="1:16" x14ac:dyDescent="0.25">
      <c r="A148" s="1">
        <v>139</v>
      </c>
      <c r="B148" s="3">
        <v>1.0481</v>
      </c>
      <c r="C148">
        <v>22.3</v>
      </c>
      <c r="D148" s="3">
        <v>40</v>
      </c>
      <c r="E148" s="3">
        <v>168.25</v>
      </c>
      <c r="F148" s="3">
        <v>71.25</v>
      </c>
      <c r="G148" s="3">
        <v>34.299999999999997</v>
      </c>
      <c r="H148" s="3">
        <v>98.3</v>
      </c>
      <c r="I148" s="3">
        <v>88.5</v>
      </c>
      <c r="J148" s="3">
        <v>98.3</v>
      </c>
      <c r="K148" s="3">
        <v>58.1</v>
      </c>
      <c r="L148" s="3">
        <v>38.4</v>
      </c>
      <c r="M148" s="3">
        <v>22.5</v>
      </c>
      <c r="N148" s="3">
        <v>31.7</v>
      </c>
      <c r="O148" s="3">
        <v>27.4</v>
      </c>
      <c r="P148" s="3">
        <v>17.600000000000001</v>
      </c>
    </row>
    <row r="149" spans="1:16" x14ac:dyDescent="0.25">
      <c r="A149" s="1">
        <v>140</v>
      </c>
      <c r="B149" s="3">
        <v>1.0522</v>
      </c>
      <c r="C149">
        <v>20.399999999999999</v>
      </c>
      <c r="D149" s="3">
        <v>49</v>
      </c>
      <c r="E149" s="3">
        <v>212.75</v>
      </c>
      <c r="F149" s="3">
        <v>75</v>
      </c>
      <c r="G149" s="3">
        <v>40.799999999999997</v>
      </c>
      <c r="H149" s="3">
        <v>104.7</v>
      </c>
      <c r="I149" s="3">
        <v>106.6</v>
      </c>
      <c r="J149" s="3">
        <v>107.7</v>
      </c>
      <c r="K149" s="3">
        <v>66.5</v>
      </c>
      <c r="L149" s="3">
        <v>42.5</v>
      </c>
      <c r="M149" s="3">
        <v>24.5</v>
      </c>
      <c r="N149" s="3">
        <v>35.5</v>
      </c>
      <c r="O149" s="3">
        <v>29.8</v>
      </c>
      <c r="P149" s="3">
        <v>18.7</v>
      </c>
    </row>
    <row r="150" spans="1:16" x14ac:dyDescent="0.25">
      <c r="A150" s="1">
        <v>141</v>
      </c>
      <c r="B150" s="3">
        <v>1.0422</v>
      </c>
      <c r="C150">
        <v>24.9</v>
      </c>
      <c r="D150" s="3">
        <v>40</v>
      </c>
      <c r="E150" s="3">
        <v>176.75</v>
      </c>
      <c r="F150" s="3">
        <v>71</v>
      </c>
      <c r="G150" s="3">
        <v>37.4</v>
      </c>
      <c r="H150" s="3">
        <v>98.6</v>
      </c>
      <c r="I150" s="3">
        <v>93.1</v>
      </c>
      <c r="J150" s="3">
        <v>101.6</v>
      </c>
      <c r="K150" s="3">
        <v>59.1</v>
      </c>
      <c r="L150" s="3">
        <v>39.6</v>
      </c>
      <c r="M150" s="3">
        <v>21.6</v>
      </c>
      <c r="N150" s="3">
        <v>30.8</v>
      </c>
      <c r="O150" s="3">
        <v>27.9</v>
      </c>
      <c r="P150" s="3">
        <v>16.600000000000001</v>
      </c>
    </row>
    <row r="151" spans="1:16" x14ac:dyDescent="0.25">
      <c r="A151" s="1">
        <v>142</v>
      </c>
      <c r="B151" s="3">
        <v>1.0570999999999999</v>
      </c>
      <c r="C151">
        <v>18.3</v>
      </c>
      <c r="D151" s="3">
        <v>40</v>
      </c>
      <c r="E151" s="3">
        <v>173.25</v>
      </c>
      <c r="F151" s="3">
        <v>69.5</v>
      </c>
      <c r="G151" s="3">
        <v>36.5</v>
      </c>
      <c r="H151" s="3">
        <v>99.5</v>
      </c>
      <c r="I151" s="3">
        <v>93</v>
      </c>
      <c r="J151" s="3">
        <v>99.3</v>
      </c>
      <c r="K151" s="3">
        <v>60.4</v>
      </c>
      <c r="L151" s="3">
        <v>38.200000000000003</v>
      </c>
      <c r="M151" s="3">
        <v>22</v>
      </c>
      <c r="N151" s="3">
        <v>32</v>
      </c>
      <c r="O151" s="3">
        <v>28.5</v>
      </c>
      <c r="P151" s="3">
        <v>17.8</v>
      </c>
    </row>
    <row r="152" spans="1:16" x14ac:dyDescent="0.25">
      <c r="A152" s="1">
        <v>143</v>
      </c>
      <c r="B152" s="3">
        <v>1.0459000000000001</v>
      </c>
      <c r="C152">
        <v>23.3</v>
      </c>
      <c r="D152" s="3">
        <v>52</v>
      </c>
      <c r="E152" s="3">
        <v>167</v>
      </c>
      <c r="F152" s="3">
        <v>67.75</v>
      </c>
      <c r="G152" s="3">
        <v>37.5</v>
      </c>
      <c r="H152" s="3">
        <v>102.7</v>
      </c>
      <c r="I152" s="3">
        <v>91</v>
      </c>
      <c r="J152" s="3">
        <v>98.9</v>
      </c>
      <c r="K152" s="3">
        <v>57.1</v>
      </c>
      <c r="L152" s="3">
        <v>36.700000000000003</v>
      </c>
      <c r="M152" s="3">
        <v>22.3</v>
      </c>
      <c r="N152" s="3">
        <v>31.6</v>
      </c>
      <c r="O152" s="3">
        <v>27.5</v>
      </c>
      <c r="P152" s="3">
        <v>17.899999999999999</v>
      </c>
    </row>
    <row r="153" spans="1:16" x14ac:dyDescent="0.25">
      <c r="A153" s="1">
        <v>144</v>
      </c>
      <c r="B153" s="3">
        <v>1.0774999999999999</v>
      </c>
      <c r="C153">
        <v>9.4</v>
      </c>
      <c r="D153" s="3">
        <v>23</v>
      </c>
      <c r="E153" s="3">
        <v>159.75</v>
      </c>
      <c r="F153" s="3">
        <v>72.25</v>
      </c>
      <c r="G153" s="3">
        <v>35.5</v>
      </c>
      <c r="H153" s="3">
        <v>92.1</v>
      </c>
      <c r="I153" s="3">
        <v>77.099999999999994</v>
      </c>
      <c r="J153" s="3">
        <v>93.9</v>
      </c>
      <c r="K153" s="3">
        <v>56.1</v>
      </c>
      <c r="L153" s="3">
        <v>36.1</v>
      </c>
      <c r="M153" s="3">
        <v>22.7</v>
      </c>
      <c r="N153" s="3">
        <v>30.5</v>
      </c>
      <c r="O153" s="3">
        <v>27.2</v>
      </c>
      <c r="P153" s="3">
        <v>18.2</v>
      </c>
    </row>
    <row r="154" spans="1:16" x14ac:dyDescent="0.25">
      <c r="A154" s="1">
        <v>145</v>
      </c>
      <c r="B154" s="3">
        <v>1.0753999999999999</v>
      </c>
      <c r="C154">
        <v>10.3</v>
      </c>
      <c r="D154" s="3">
        <v>23</v>
      </c>
      <c r="E154" s="3">
        <v>188.15</v>
      </c>
      <c r="F154" s="3">
        <v>77.5</v>
      </c>
      <c r="G154" s="3">
        <v>38</v>
      </c>
      <c r="H154" s="3">
        <v>96.6</v>
      </c>
      <c r="I154" s="3">
        <v>85.3</v>
      </c>
      <c r="J154" s="3">
        <v>102.5</v>
      </c>
      <c r="K154" s="3">
        <v>59.1</v>
      </c>
      <c r="L154" s="3">
        <v>37.6</v>
      </c>
      <c r="M154" s="3">
        <v>23.2</v>
      </c>
      <c r="N154" s="3">
        <v>31.8</v>
      </c>
      <c r="O154" s="3">
        <v>29.7</v>
      </c>
      <c r="P154" s="3">
        <v>18.3</v>
      </c>
    </row>
    <row r="155" spans="1:16" x14ac:dyDescent="0.25">
      <c r="A155" s="1">
        <v>146</v>
      </c>
      <c r="B155" s="3">
        <v>1.0664</v>
      </c>
      <c r="C155">
        <v>14.2</v>
      </c>
      <c r="D155" s="3">
        <v>24</v>
      </c>
      <c r="E155" s="3">
        <v>156</v>
      </c>
      <c r="F155" s="3">
        <v>70.75</v>
      </c>
      <c r="G155" s="3">
        <v>35.700000000000003</v>
      </c>
      <c r="H155" s="3">
        <v>92.7</v>
      </c>
      <c r="I155" s="3">
        <v>81.900000000000006</v>
      </c>
      <c r="J155" s="3">
        <v>95.3</v>
      </c>
      <c r="K155" s="3">
        <v>56.4</v>
      </c>
      <c r="L155" s="3">
        <v>36.5</v>
      </c>
      <c r="M155" s="3">
        <v>22</v>
      </c>
      <c r="N155" s="3">
        <v>33.5</v>
      </c>
      <c r="O155" s="3">
        <v>28.3</v>
      </c>
      <c r="P155" s="3">
        <v>17.3</v>
      </c>
    </row>
    <row r="156" spans="1:16" x14ac:dyDescent="0.25">
      <c r="A156" s="1">
        <v>147</v>
      </c>
      <c r="B156" s="3">
        <v>1.0549999999999999</v>
      </c>
      <c r="C156">
        <v>19.2</v>
      </c>
      <c r="D156" s="3">
        <v>24</v>
      </c>
      <c r="E156" s="3">
        <v>208.5</v>
      </c>
      <c r="F156" s="3">
        <v>72.75</v>
      </c>
      <c r="G156" s="3">
        <v>39.200000000000003</v>
      </c>
      <c r="H156" s="3">
        <v>102</v>
      </c>
      <c r="I156" s="3">
        <v>99.1</v>
      </c>
      <c r="J156" s="3">
        <v>110.1</v>
      </c>
      <c r="K156" s="3">
        <v>71.2</v>
      </c>
      <c r="L156" s="3">
        <v>43.5</v>
      </c>
      <c r="M156" s="3">
        <v>25.2</v>
      </c>
      <c r="N156" s="3">
        <v>36.1</v>
      </c>
      <c r="O156" s="3">
        <v>30.3</v>
      </c>
      <c r="P156" s="3">
        <v>18.7</v>
      </c>
    </row>
    <row r="157" spans="1:16" x14ac:dyDescent="0.25">
      <c r="A157" s="1">
        <v>148</v>
      </c>
      <c r="B157" s="3">
        <v>1.0322</v>
      </c>
      <c r="C157">
        <v>29.6</v>
      </c>
      <c r="D157" s="3">
        <v>25</v>
      </c>
      <c r="E157" s="3">
        <v>206.5</v>
      </c>
      <c r="F157" s="3">
        <v>69.75</v>
      </c>
      <c r="G157" s="3">
        <v>40.9</v>
      </c>
      <c r="H157" s="3">
        <v>110.9</v>
      </c>
      <c r="I157" s="3">
        <v>100.5</v>
      </c>
      <c r="J157" s="3">
        <v>106.2</v>
      </c>
      <c r="K157" s="3">
        <v>68.400000000000006</v>
      </c>
      <c r="L157" s="3">
        <v>40.799999999999997</v>
      </c>
      <c r="M157" s="3">
        <v>24.6</v>
      </c>
      <c r="N157" s="3">
        <v>33.299999999999997</v>
      </c>
      <c r="O157" s="3">
        <v>29.7</v>
      </c>
      <c r="P157" s="3">
        <v>18.399999999999999</v>
      </c>
    </row>
    <row r="158" spans="1:16" x14ac:dyDescent="0.25">
      <c r="A158" s="1">
        <v>149</v>
      </c>
      <c r="B158" s="3">
        <v>1.0872999999999999</v>
      </c>
      <c r="C158">
        <v>5.3</v>
      </c>
      <c r="D158" s="3">
        <v>25</v>
      </c>
      <c r="E158" s="3">
        <v>143.75</v>
      </c>
      <c r="F158" s="3">
        <v>72.5</v>
      </c>
      <c r="G158" s="3">
        <v>35.200000000000003</v>
      </c>
      <c r="H158" s="3">
        <v>92.3</v>
      </c>
      <c r="I158" s="3">
        <v>76.5</v>
      </c>
      <c r="J158" s="3">
        <v>92.1</v>
      </c>
      <c r="K158" s="3">
        <v>51.9</v>
      </c>
      <c r="L158" s="3">
        <v>35.700000000000003</v>
      </c>
      <c r="M158" s="3">
        <v>22</v>
      </c>
      <c r="N158" s="3">
        <v>25.8</v>
      </c>
      <c r="O158" s="3">
        <v>25.2</v>
      </c>
      <c r="P158" s="3">
        <v>16.899999999999999</v>
      </c>
    </row>
    <row r="159" spans="1:16" x14ac:dyDescent="0.25">
      <c r="A159" s="1">
        <v>150</v>
      </c>
      <c r="B159" s="3">
        <v>1.0416000000000001</v>
      </c>
      <c r="C159">
        <v>25.2</v>
      </c>
      <c r="D159" s="3">
        <v>26</v>
      </c>
      <c r="E159" s="3">
        <v>223</v>
      </c>
      <c r="F159" s="3">
        <v>70.25</v>
      </c>
      <c r="G159" s="3">
        <v>40.6</v>
      </c>
      <c r="H159" s="3">
        <v>114.1</v>
      </c>
      <c r="I159" s="3">
        <v>106.8</v>
      </c>
      <c r="J159" s="3">
        <v>113.9</v>
      </c>
      <c r="K159" s="3">
        <v>67.599999999999994</v>
      </c>
      <c r="L159" s="3">
        <v>42.7</v>
      </c>
      <c r="M159" s="3">
        <v>24.7</v>
      </c>
      <c r="N159" s="3">
        <v>36</v>
      </c>
      <c r="O159" s="3">
        <v>30.4</v>
      </c>
      <c r="P159" s="3">
        <v>18.399999999999999</v>
      </c>
    </row>
    <row r="160" spans="1:16" x14ac:dyDescent="0.25">
      <c r="A160" s="1">
        <v>151</v>
      </c>
      <c r="B160" s="3">
        <v>1.0775999999999999</v>
      </c>
      <c r="C160">
        <v>9.4</v>
      </c>
      <c r="D160" s="3">
        <v>26</v>
      </c>
      <c r="E160" s="3">
        <v>152.25</v>
      </c>
      <c r="F160" s="3">
        <v>69</v>
      </c>
      <c r="G160" s="3">
        <v>35.4</v>
      </c>
      <c r="H160" s="3">
        <v>92.9</v>
      </c>
      <c r="I160" s="3">
        <v>77.599999999999994</v>
      </c>
      <c r="J160" s="3">
        <v>93.5</v>
      </c>
      <c r="K160" s="3">
        <v>56.9</v>
      </c>
      <c r="L160" s="3">
        <v>35.9</v>
      </c>
      <c r="M160" s="3">
        <v>20.399999999999999</v>
      </c>
      <c r="N160" s="3">
        <v>31.6</v>
      </c>
      <c r="O160" s="3">
        <v>29</v>
      </c>
      <c r="P160" s="3">
        <v>17.8</v>
      </c>
    </row>
    <row r="161" spans="1:16" x14ac:dyDescent="0.25">
      <c r="A161" s="1">
        <v>152</v>
      </c>
      <c r="B161" s="3">
        <v>1.0542</v>
      </c>
      <c r="C161">
        <v>19.600000000000001</v>
      </c>
      <c r="D161" s="3">
        <v>26</v>
      </c>
      <c r="E161" s="3">
        <v>241.75</v>
      </c>
      <c r="F161" s="3">
        <v>74.5</v>
      </c>
      <c r="G161" s="3">
        <v>41.8</v>
      </c>
      <c r="H161" s="3">
        <v>108.3</v>
      </c>
      <c r="I161" s="3">
        <v>102.9</v>
      </c>
      <c r="J161" s="3">
        <v>114.4</v>
      </c>
      <c r="K161" s="3">
        <v>72.900000000000006</v>
      </c>
      <c r="L161" s="3">
        <v>43.5</v>
      </c>
      <c r="M161" s="3">
        <v>25.1</v>
      </c>
      <c r="N161" s="3">
        <v>38.5</v>
      </c>
      <c r="O161" s="3">
        <v>33.799999999999997</v>
      </c>
      <c r="P161" s="3">
        <v>19.600000000000001</v>
      </c>
    </row>
    <row r="162" spans="1:16" x14ac:dyDescent="0.25">
      <c r="A162" s="1">
        <v>153</v>
      </c>
      <c r="B162" s="3">
        <v>1.0758000000000001</v>
      </c>
      <c r="C162">
        <v>10.1</v>
      </c>
      <c r="D162" s="3">
        <v>27</v>
      </c>
      <c r="E162" s="3">
        <v>146</v>
      </c>
      <c r="F162" s="3">
        <v>72.25</v>
      </c>
      <c r="G162" s="3">
        <v>34.1</v>
      </c>
      <c r="H162" s="3">
        <v>88.5</v>
      </c>
      <c r="I162" s="3">
        <v>72.8</v>
      </c>
      <c r="J162" s="3">
        <v>91.1</v>
      </c>
      <c r="K162" s="3">
        <v>53.6</v>
      </c>
      <c r="L162" s="3">
        <v>36.799999999999997</v>
      </c>
      <c r="M162" s="3">
        <v>23.8</v>
      </c>
      <c r="N162" s="3">
        <v>27.8</v>
      </c>
      <c r="O162" s="3">
        <v>26.3</v>
      </c>
      <c r="P162" s="3">
        <v>17.399999999999999</v>
      </c>
    </row>
    <row r="163" spans="1:16" x14ac:dyDescent="0.25">
      <c r="A163" s="1">
        <v>154</v>
      </c>
      <c r="B163" s="3">
        <v>1.0609999999999999</v>
      </c>
      <c r="C163">
        <v>16.5</v>
      </c>
      <c r="D163" s="3">
        <v>27</v>
      </c>
      <c r="E163" s="3">
        <v>156.75</v>
      </c>
      <c r="F163" s="3">
        <v>67.25</v>
      </c>
      <c r="G163" s="3">
        <v>37.9</v>
      </c>
      <c r="H163" s="3">
        <v>94</v>
      </c>
      <c r="I163" s="3">
        <v>88.2</v>
      </c>
      <c r="J163" s="3">
        <v>95.2</v>
      </c>
      <c r="K163" s="3">
        <v>56.8</v>
      </c>
      <c r="L163" s="3">
        <v>37.4</v>
      </c>
      <c r="M163" s="3">
        <v>22.8</v>
      </c>
      <c r="N163" s="3">
        <v>30.6</v>
      </c>
      <c r="O163" s="3">
        <v>28.3</v>
      </c>
      <c r="P163" s="3">
        <v>17.899999999999999</v>
      </c>
    </row>
    <row r="164" spans="1:16" x14ac:dyDescent="0.25">
      <c r="A164" s="1">
        <v>155</v>
      </c>
      <c r="B164" s="3">
        <v>1.0509999999999999</v>
      </c>
      <c r="C164">
        <v>21</v>
      </c>
      <c r="D164" s="3">
        <v>27</v>
      </c>
      <c r="E164" s="3">
        <v>200.25</v>
      </c>
      <c r="F164" s="3">
        <v>73.5</v>
      </c>
      <c r="G164" s="3">
        <v>38.200000000000003</v>
      </c>
      <c r="H164" s="3">
        <v>101.1</v>
      </c>
      <c r="I164" s="3">
        <v>100.1</v>
      </c>
      <c r="J164" s="3">
        <v>105</v>
      </c>
      <c r="K164" s="3">
        <v>62.1</v>
      </c>
      <c r="L164" s="3">
        <v>40</v>
      </c>
      <c r="M164" s="3">
        <v>24.9</v>
      </c>
      <c r="N164" s="3">
        <v>33.700000000000003</v>
      </c>
      <c r="O164" s="3">
        <v>29.2</v>
      </c>
      <c r="P164" s="3">
        <v>19.399999999999999</v>
      </c>
    </row>
    <row r="165" spans="1:16" x14ac:dyDescent="0.25">
      <c r="A165" s="1">
        <v>156</v>
      </c>
      <c r="B165" s="3">
        <v>1.0593999999999999</v>
      </c>
      <c r="C165">
        <v>17.3</v>
      </c>
      <c r="D165" s="3">
        <v>28</v>
      </c>
      <c r="E165" s="3">
        <v>171.5</v>
      </c>
      <c r="F165" s="3">
        <v>75.25</v>
      </c>
      <c r="G165" s="3">
        <v>35.6</v>
      </c>
      <c r="H165" s="3">
        <v>92.1</v>
      </c>
      <c r="I165" s="3">
        <v>83.5</v>
      </c>
      <c r="J165" s="3">
        <v>98.3</v>
      </c>
      <c r="K165" s="3">
        <v>57.3</v>
      </c>
      <c r="L165" s="3">
        <v>37.799999999999997</v>
      </c>
      <c r="M165" s="3">
        <v>21.7</v>
      </c>
      <c r="N165" s="3">
        <v>32.200000000000003</v>
      </c>
      <c r="O165" s="3">
        <v>27.7</v>
      </c>
      <c r="P165" s="3">
        <v>17.7</v>
      </c>
    </row>
    <row r="166" spans="1:16" x14ac:dyDescent="0.25">
      <c r="A166" s="1">
        <v>157</v>
      </c>
      <c r="B166" s="3">
        <v>1.0286999999999999</v>
      </c>
      <c r="C166">
        <v>31.2</v>
      </c>
      <c r="D166" s="3">
        <v>28</v>
      </c>
      <c r="E166" s="3">
        <v>205.75</v>
      </c>
      <c r="F166" s="3">
        <v>69</v>
      </c>
      <c r="G166" s="3">
        <v>38.5</v>
      </c>
      <c r="H166" s="3">
        <v>105.6</v>
      </c>
      <c r="I166" s="3">
        <v>105</v>
      </c>
      <c r="J166" s="3">
        <v>106.4</v>
      </c>
      <c r="K166" s="3">
        <v>68.599999999999994</v>
      </c>
      <c r="L166" s="3">
        <v>40</v>
      </c>
      <c r="M166" s="3">
        <v>25.2</v>
      </c>
      <c r="N166" s="3">
        <v>35.200000000000003</v>
      </c>
      <c r="O166" s="3">
        <v>30.7</v>
      </c>
      <c r="P166" s="3">
        <v>19.100000000000001</v>
      </c>
    </row>
    <row r="167" spans="1:16" x14ac:dyDescent="0.25">
      <c r="A167" s="1">
        <v>158</v>
      </c>
      <c r="B167" s="3">
        <v>1.0761000000000001</v>
      </c>
      <c r="C167">
        <v>10</v>
      </c>
      <c r="D167" s="3">
        <v>28</v>
      </c>
      <c r="E167" s="3">
        <v>182.5</v>
      </c>
      <c r="F167" s="3">
        <v>72.25</v>
      </c>
      <c r="G167" s="3">
        <v>37</v>
      </c>
      <c r="H167" s="3">
        <v>98.5</v>
      </c>
      <c r="I167" s="3">
        <v>90.8</v>
      </c>
      <c r="J167" s="3">
        <v>102.5</v>
      </c>
      <c r="K167" s="3">
        <v>60.8</v>
      </c>
      <c r="L167" s="3">
        <v>38.5</v>
      </c>
      <c r="M167" s="3">
        <v>25</v>
      </c>
      <c r="N167" s="3">
        <v>31.6</v>
      </c>
      <c r="O167" s="3">
        <v>28</v>
      </c>
      <c r="P167" s="3">
        <v>18.600000000000001</v>
      </c>
    </row>
    <row r="168" spans="1:16" x14ac:dyDescent="0.25">
      <c r="A168" s="1">
        <v>159</v>
      </c>
      <c r="B168" s="3">
        <v>1.0704</v>
      </c>
      <c r="C168">
        <v>12.5</v>
      </c>
      <c r="D168" s="3">
        <v>30</v>
      </c>
      <c r="E168" s="3">
        <v>136.5</v>
      </c>
      <c r="F168" s="3">
        <v>68.75</v>
      </c>
      <c r="G168" s="3">
        <v>35.9</v>
      </c>
      <c r="H168" s="3">
        <v>88.7</v>
      </c>
      <c r="I168" s="3">
        <v>76.599999999999994</v>
      </c>
      <c r="J168" s="3">
        <v>89.8</v>
      </c>
      <c r="K168" s="3">
        <v>50.1</v>
      </c>
      <c r="L168" s="3">
        <v>34.799999999999997</v>
      </c>
      <c r="M168" s="3">
        <v>21.8</v>
      </c>
      <c r="N168" s="3">
        <v>27</v>
      </c>
      <c r="O168" s="3">
        <v>34.9</v>
      </c>
      <c r="P168" s="3">
        <v>16.899999999999999</v>
      </c>
    </row>
    <row r="169" spans="1:16" x14ac:dyDescent="0.25">
      <c r="A169" s="1">
        <v>160</v>
      </c>
      <c r="B169" s="3">
        <v>1.0477000000000001</v>
      </c>
      <c r="C169">
        <v>22.5</v>
      </c>
      <c r="D169" s="3">
        <v>31</v>
      </c>
      <c r="E169" s="3">
        <v>177.25</v>
      </c>
      <c r="F169" s="3">
        <v>71.5</v>
      </c>
      <c r="G169" s="3">
        <v>36.200000000000003</v>
      </c>
      <c r="H169" s="3">
        <v>101.1</v>
      </c>
      <c r="I169" s="3">
        <v>92.4</v>
      </c>
      <c r="J169" s="3">
        <v>99.3</v>
      </c>
      <c r="K169" s="3">
        <v>59.4</v>
      </c>
      <c r="L169" s="3">
        <v>39</v>
      </c>
      <c r="M169" s="3">
        <v>24.6</v>
      </c>
      <c r="N169" s="3">
        <v>30.1</v>
      </c>
      <c r="O169" s="3">
        <v>28.2</v>
      </c>
      <c r="P169" s="3">
        <v>18.2</v>
      </c>
    </row>
    <row r="170" spans="1:16" x14ac:dyDescent="0.25">
      <c r="A170" s="1">
        <v>161</v>
      </c>
      <c r="B170" s="3">
        <v>1.0774999999999999</v>
      </c>
      <c r="C170">
        <v>9.4</v>
      </c>
      <c r="D170" s="3">
        <v>31</v>
      </c>
      <c r="E170" s="3">
        <v>151.25</v>
      </c>
      <c r="F170" s="3">
        <v>72.25</v>
      </c>
      <c r="G170" s="3">
        <v>35</v>
      </c>
      <c r="H170" s="3">
        <v>94</v>
      </c>
      <c r="I170" s="3">
        <v>81.2</v>
      </c>
      <c r="J170" s="3">
        <v>91.5</v>
      </c>
      <c r="K170" s="3">
        <v>52.5</v>
      </c>
      <c r="L170" s="3">
        <v>36.6</v>
      </c>
      <c r="M170" s="3">
        <v>21</v>
      </c>
      <c r="N170" s="3">
        <v>27</v>
      </c>
      <c r="O170" s="3">
        <v>26.3</v>
      </c>
      <c r="P170" s="3">
        <v>16.5</v>
      </c>
    </row>
    <row r="171" spans="1:16" x14ac:dyDescent="0.25">
      <c r="A171" s="1">
        <v>162</v>
      </c>
      <c r="B171" s="3">
        <v>1.0652999999999999</v>
      </c>
      <c r="C171">
        <v>14.6</v>
      </c>
      <c r="D171" s="3">
        <v>33</v>
      </c>
      <c r="E171" s="3">
        <v>196</v>
      </c>
      <c r="F171" s="3">
        <v>73</v>
      </c>
      <c r="G171" s="3">
        <v>38.5</v>
      </c>
      <c r="H171" s="3">
        <v>103.8</v>
      </c>
      <c r="I171" s="3">
        <v>95.6</v>
      </c>
      <c r="J171" s="3">
        <v>105.1</v>
      </c>
      <c r="K171" s="3">
        <v>61.4</v>
      </c>
      <c r="L171" s="3">
        <v>40.6</v>
      </c>
      <c r="M171" s="3">
        <v>25</v>
      </c>
      <c r="N171" s="3">
        <v>31.3</v>
      </c>
      <c r="O171" s="3">
        <v>29.2</v>
      </c>
      <c r="P171" s="3">
        <v>19.100000000000001</v>
      </c>
    </row>
    <row r="172" spans="1:16" x14ac:dyDescent="0.25">
      <c r="A172" s="1">
        <v>163</v>
      </c>
      <c r="B172" s="3">
        <v>1.069</v>
      </c>
      <c r="C172">
        <v>13</v>
      </c>
      <c r="D172" s="3">
        <v>33</v>
      </c>
      <c r="E172" s="3">
        <v>184.25</v>
      </c>
      <c r="F172" s="3">
        <v>68.75</v>
      </c>
      <c r="G172" s="3">
        <v>40.700000000000003</v>
      </c>
      <c r="H172" s="3">
        <v>98.9</v>
      </c>
      <c r="I172" s="3">
        <v>92.1</v>
      </c>
      <c r="J172" s="3">
        <v>103.5</v>
      </c>
      <c r="K172" s="3">
        <v>64</v>
      </c>
      <c r="L172" s="3">
        <v>37.299999999999997</v>
      </c>
      <c r="M172" s="3">
        <v>23.5</v>
      </c>
      <c r="N172" s="3">
        <v>33.5</v>
      </c>
      <c r="O172" s="3">
        <v>30.6</v>
      </c>
      <c r="P172" s="3">
        <v>19.7</v>
      </c>
    </row>
    <row r="173" spans="1:16" x14ac:dyDescent="0.25">
      <c r="A173" s="1">
        <v>164</v>
      </c>
      <c r="B173" s="3">
        <v>1.0644</v>
      </c>
      <c r="C173">
        <v>15.1</v>
      </c>
      <c r="D173" s="3">
        <v>34</v>
      </c>
      <c r="E173" s="3">
        <v>140</v>
      </c>
      <c r="F173" s="3">
        <v>70.5</v>
      </c>
      <c r="G173" s="3">
        <v>36</v>
      </c>
      <c r="H173" s="3">
        <v>89.2</v>
      </c>
      <c r="I173" s="3">
        <v>83.4</v>
      </c>
      <c r="J173" s="3">
        <v>89.6</v>
      </c>
      <c r="K173" s="3">
        <v>52.4</v>
      </c>
      <c r="L173" s="3">
        <v>35.6</v>
      </c>
      <c r="M173" s="3">
        <v>20.399999999999999</v>
      </c>
      <c r="N173" s="3">
        <v>28.3</v>
      </c>
      <c r="O173" s="3">
        <v>26.2</v>
      </c>
      <c r="P173" s="3">
        <v>16.5</v>
      </c>
    </row>
    <row r="174" spans="1:16" x14ac:dyDescent="0.25">
      <c r="A174" s="1">
        <v>165</v>
      </c>
      <c r="B174" s="3">
        <v>1.0369999999999999</v>
      </c>
      <c r="C174">
        <v>27.3</v>
      </c>
      <c r="D174" s="3">
        <v>34</v>
      </c>
      <c r="E174" s="3">
        <v>218.75</v>
      </c>
      <c r="F174" s="3">
        <v>72</v>
      </c>
      <c r="G174" s="3">
        <v>39.5</v>
      </c>
      <c r="H174" s="3">
        <v>111.4</v>
      </c>
      <c r="I174" s="3">
        <v>106</v>
      </c>
      <c r="J174" s="3">
        <v>108.8</v>
      </c>
      <c r="K174" s="3">
        <v>63.8</v>
      </c>
      <c r="L174" s="3">
        <v>42</v>
      </c>
      <c r="M174" s="3">
        <v>23.4</v>
      </c>
      <c r="N174" s="3">
        <v>34</v>
      </c>
      <c r="O174" s="3">
        <v>31.2</v>
      </c>
      <c r="P174" s="3">
        <v>18.5</v>
      </c>
    </row>
    <row r="175" spans="1:16" x14ac:dyDescent="0.25">
      <c r="A175" s="1">
        <v>166</v>
      </c>
      <c r="B175" s="3">
        <v>1.0548999999999999</v>
      </c>
      <c r="C175">
        <v>19.2</v>
      </c>
      <c r="D175" s="3">
        <v>35</v>
      </c>
      <c r="E175" s="3">
        <v>217</v>
      </c>
      <c r="F175" s="3">
        <v>73.75</v>
      </c>
      <c r="G175" s="3">
        <v>40.5</v>
      </c>
      <c r="H175" s="3">
        <v>107.5</v>
      </c>
      <c r="I175" s="3">
        <v>95.1</v>
      </c>
      <c r="J175" s="3">
        <v>104.5</v>
      </c>
      <c r="K175" s="3">
        <v>64.8</v>
      </c>
      <c r="L175" s="3">
        <v>41.3</v>
      </c>
      <c r="M175" s="3">
        <v>25.6</v>
      </c>
      <c r="N175" s="3">
        <v>36.4</v>
      </c>
      <c r="O175" s="3">
        <v>33.700000000000003</v>
      </c>
      <c r="P175" s="3">
        <v>19.399999999999999</v>
      </c>
    </row>
    <row r="176" spans="1:16" x14ac:dyDescent="0.25">
      <c r="A176" s="1">
        <v>167</v>
      </c>
      <c r="B176" s="3">
        <v>1.0491999999999999</v>
      </c>
      <c r="C176">
        <v>21.8</v>
      </c>
      <c r="D176" s="3">
        <v>35</v>
      </c>
      <c r="E176" s="3">
        <v>166.25</v>
      </c>
      <c r="F176" s="3">
        <v>68</v>
      </c>
      <c r="G176" s="3">
        <v>38.5</v>
      </c>
      <c r="H176" s="3">
        <v>99.1</v>
      </c>
      <c r="I176" s="3">
        <v>90.4</v>
      </c>
      <c r="J176" s="3">
        <v>95.6</v>
      </c>
      <c r="K176" s="3">
        <v>55.5</v>
      </c>
      <c r="L176" s="3">
        <v>34.200000000000003</v>
      </c>
      <c r="M176" s="3">
        <v>21.9</v>
      </c>
      <c r="N176" s="3">
        <v>30.2</v>
      </c>
      <c r="O176" s="3">
        <v>28.7</v>
      </c>
      <c r="P176" s="3">
        <v>17.7</v>
      </c>
    </row>
    <row r="177" spans="1:16" x14ac:dyDescent="0.25">
      <c r="A177" s="1">
        <v>168</v>
      </c>
      <c r="B177" s="3">
        <v>1.0525</v>
      </c>
      <c r="C177">
        <v>20.3</v>
      </c>
      <c r="D177" s="3">
        <v>35</v>
      </c>
      <c r="E177" s="3">
        <v>224.75</v>
      </c>
      <c r="F177" s="3">
        <v>72.25</v>
      </c>
      <c r="G177" s="3">
        <v>43.9</v>
      </c>
      <c r="H177" s="3">
        <v>108.2</v>
      </c>
      <c r="I177" s="3">
        <v>100.4</v>
      </c>
      <c r="J177" s="3">
        <v>106.8</v>
      </c>
      <c r="K177" s="3">
        <v>63.3</v>
      </c>
      <c r="L177" s="3">
        <v>41.7</v>
      </c>
      <c r="M177" s="3">
        <v>24.6</v>
      </c>
      <c r="N177" s="3">
        <v>37.200000000000003</v>
      </c>
      <c r="O177" s="3">
        <v>33.1</v>
      </c>
      <c r="P177" s="3">
        <v>19.8</v>
      </c>
    </row>
    <row r="178" spans="1:16" x14ac:dyDescent="0.25">
      <c r="A178" s="1">
        <v>169</v>
      </c>
      <c r="B178" s="3">
        <v>1.018</v>
      </c>
      <c r="C178">
        <v>36.299999999999997</v>
      </c>
      <c r="D178" s="3">
        <v>35</v>
      </c>
      <c r="E178" s="3">
        <v>228.25</v>
      </c>
      <c r="F178" s="3">
        <v>69.5</v>
      </c>
      <c r="G178" s="3">
        <v>40.4</v>
      </c>
      <c r="H178" s="3">
        <v>114.9</v>
      </c>
      <c r="I178" s="3">
        <v>115.9</v>
      </c>
      <c r="J178" s="3">
        <v>111.9</v>
      </c>
      <c r="K178" s="3">
        <v>74.400000000000006</v>
      </c>
      <c r="L178" s="3">
        <v>40.6</v>
      </c>
      <c r="M178" s="3">
        <v>24</v>
      </c>
      <c r="N178" s="3">
        <v>36.1</v>
      </c>
      <c r="O178" s="3">
        <v>31.8</v>
      </c>
      <c r="P178" s="3">
        <v>18.8</v>
      </c>
    </row>
    <row r="179" spans="1:16" x14ac:dyDescent="0.25">
      <c r="A179" s="1">
        <v>170</v>
      </c>
      <c r="B179" s="3">
        <v>1.0609999999999999</v>
      </c>
      <c r="C179">
        <v>16.5</v>
      </c>
      <c r="D179" s="3">
        <v>35</v>
      </c>
      <c r="E179" s="3">
        <v>172.75</v>
      </c>
      <c r="F179" s="3">
        <v>69.5</v>
      </c>
      <c r="G179" s="3">
        <v>37.6</v>
      </c>
      <c r="H179" s="3">
        <v>99.1</v>
      </c>
      <c r="I179" s="3">
        <v>90.8</v>
      </c>
      <c r="J179" s="3">
        <v>98.1</v>
      </c>
      <c r="K179" s="3">
        <v>60.1</v>
      </c>
      <c r="L179" s="3">
        <v>39.1</v>
      </c>
      <c r="M179" s="3">
        <v>23.4</v>
      </c>
      <c r="N179" s="3">
        <v>32.5</v>
      </c>
      <c r="O179" s="3">
        <v>29.8</v>
      </c>
      <c r="P179" s="3">
        <v>17.399999999999999</v>
      </c>
    </row>
    <row r="180" spans="1:16" x14ac:dyDescent="0.25">
      <c r="A180" s="1">
        <v>171</v>
      </c>
      <c r="B180" s="3">
        <v>1.0926</v>
      </c>
      <c r="C180">
        <v>3</v>
      </c>
      <c r="D180" s="3">
        <v>35</v>
      </c>
      <c r="E180" s="3">
        <v>152.25</v>
      </c>
      <c r="F180" s="3">
        <v>67.75</v>
      </c>
      <c r="G180" s="3">
        <v>37</v>
      </c>
      <c r="H180" s="3">
        <v>92.2</v>
      </c>
      <c r="I180" s="3">
        <v>81.900000000000006</v>
      </c>
      <c r="J180" s="3">
        <v>92.8</v>
      </c>
      <c r="K180" s="3">
        <v>54.7</v>
      </c>
      <c r="L180" s="3">
        <v>36.200000000000003</v>
      </c>
      <c r="M180" s="3">
        <v>22.1</v>
      </c>
      <c r="N180" s="3">
        <v>30.4</v>
      </c>
      <c r="O180" s="3">
        <v>27.4</v>
      </c>
      <c r="P180" s="3">
        <v>17.7</v>
      </c>
    </row>
    <row r="181" spans="1:16" x14ac:dyDescent="0.25">
      <c r="A181" s="1">
        <v>172</v>
      </c>
      <c r="B181" s="3">
        <v>1.0983000000000001</v>
      </c>
      <c r="C181">
        <v>0.7</v>
      </c>
      <c r="D181" s="3">
        <v>35</v>
      </c>
      <c r="E181" s="3">
        <v>125.75</v>
      </c>
      <c r="F181" s="3">
        <v>65.5</v>
      </c>
      <c r="G181" s="3">
        <v>34</v>
      </c>
      <c r="H181" s="3">
        <v>90.8</v>
      </c>
      <c r="I181" s="3">
        <v>75</v>
      </c>
      <c r="J181" s="3">
        <v>89.2</v>
      </c>
      <c r="K181" s="3">
        <v>50</v>
      </c>
      <c r="L181" s="3">
        <v>34.799999999999997</v>
      </c>
      <c r="M181" s="3">
        <v>22</v>
      </c>
      <c r="N181" s="3">
        <v>24.8</v>
      </c>
      <c r="O181" s="3">
        <v>25.9</v>
      </c>
      <c r="P181" s="3">
        <v>16.899999999999999</v>
      </c>
    </row>
    <row r="182" spans="1:16" x14ac:dyDescent="0.25">
      <c r="A182" s="1">
        <v>173</v>
      </c>
      <c r="B182" s="3">
        <v>1.0521</v>
      </c>
      <c r="C182">
        <v>20.5</v>
      </c>
      <c r="D182" s="3">
        <v>35</v>
      </c>
      <c r="E182" s="3">
        <v>177.25</v>
      </c>
      <c r="F182" s="3">
        <v>71</v>
      </c>
      <c r="G182" s="3">
        <v>38.4</v>
      </c>
      <c r="H182" s="3">
        <v>100.5</v>
      </c>
      <c r="I182" s="3">
        <v>90.3</v>
      </c>
      <c r="J182" s="3">
        <v>98.7</v>
      </c>
      <c r="K182" s="3">
        <v>57.8</v>
      </c>
      <c r="L182" s="3">
        <v>37.299999999999997</v>
      </c>
      <c r="M182" s="3">
        <v>22.4</v>
      </c>
      <c r="N182" s="3">
        <v>31</v>
      </c>
      <c r="O182" s="3">
        <v>28.7</v>
      </c>
      <c r="P182" s="3">
        <v>17.7</v>
      </c>
    </row>
    <row r="183" spans="1:16" x14ac:dyDescent="0.25">
      <c r="A183" s="1">
        <v>174</v>
      </c>
      <c r="B183" s="3">
        <v>1.0603</v>
      </c>
      <c r="C183">
        <v>16.899999999999999</v>
      </c>
      <c r="D183" s="3">
        <v>36</v>
      </c>
      <c r="E183" s="3">
        <v>176.25</v>
      </c>
      <c r="F183" s="3">
        <v>71.5</v>
      </c>
      <c r="G183" s="3">
        <v>38.700000000000003</v>
      </c>
      <c r="H183" s="3">
        <v>98.2</v>
      </c>
      <c r="I183" s="3">
        <v>90.3</v>
      </c>
      <c r="J183" s="3">
        <v>99.9</v>
      </c>
      <c r="K183" s="3">
        <v>59.2</v>
      </c>
      <c r="L183" s="3">
        <v>37.700000000000003</v>
      </c>
      <c r="M183" s="3">
        <v>21.5</v>
      </c>
      <c r="N183" s="3">
        <v>32.4</v>
      </c>
      <c r="O183" s="3">
        <v>28.4</v>
      </c>
      <c r="P183" s="3">
        <v>17.8</v>
      </c>
    </row>
    <row r="184" spans="1:16" x14ac:dyDescent="0.25">
      <c r="A184" s="1">
        <v>175</v>
      </c>
      <c r="B184" s="3">
        <v>1.0414000000000001</v>
      </c>
      <c r="C184">
        <v>25.3</v>
      </c>
      <c r="D184" s="3">
        <v>36</v>
      </c>
      <c r="E184" s="3">
        <v>226.75</v>
      </c>
      <c r="F184" s="3">
        <v>71.75</v>
      </c>
      <c r="G184" s="3">
        <v>41.5</v>
      </c>
      <c r="H184" s="3">
        <v>115.3</v>
      </c>
      <c r="I184" s="3">
        <v>108.8</v>
      </c>
      <c r="J184" s="3">
        <v>114.4</v>
      </c>
      <c r="K184" s="3">
        <v>69.2</v>
      </c>
      <c r="L184" s="3">
        <v>42.4</v>
      </c>
      <c r="M184" s="3">
        <v>24</v>
      </c>
      <c r="N184" s="3">
        <v>35.4</v>
      </c>
      <c r="O184" s="3">
        <v>21</v>
      </c>
      <c r="P184" s="3">
        <v>20.100000000000001</v>
      </c>
    </row>
    <row r="185" spans="1:16" x14ac:dyDescent="0.25">
      <c r="A185" s="1">
        <v>176</v>
      </c>
      <c r="B185" s="3">
        <v>1.0763</v>
      </c>
      <c r="C185">
        <v>9.9</v>
      </c>
      <c r="D185" s="3">
        <v>37</v>
      </c>
      <c r="E185" s="3">
        <v>145.25</v>
      </c>
      <c r="F185" s="3">
        <v>69.25</v>
      </c>
      <c r="G185" s="3">
        <v>36</v>
      </c>
      <c r="H185" s="3">
        <v>96.8</v>
      </c>
      <c r="I185" s="3">
        <v>79.400000000000006</v>
      </c>
      <c r="J185" s="3">
        <v>89.2</v>
      </c>
      <c r="K185" s="3">
        <v>50.3</v>
      </c>
      <c r="L185" s="3">
        <v>34.799999999999997</v>
      </c>
      <c r="M185" s="3">
        <v>22.2</v>
      </c>
      <c r="N185" s="3">
        <v>31</v>
      </c>
      <c r="O185" s="3">
        <v>26.9</v>
      </c>
      <c r="P185" s="3">
        <v>16.899999999999999</v>
      </c>
    </row>
    <row r="186" spans="1:16" x14ac:dyDescent="0.25">
      <c r="A186" s="1">
        <v>177</v>
      </c>
      <c r="B186" s="3">
        <v>1.0689</v>
      </c>
      <c r="C186">
        <v>13.1</v>
      </c>
      <c r="D186" s="3">
        <v>37</v>
      </c>
      <c r="E186" s="3">
        <v>151</v>
      </c>
      <c r="F186" s="3">
        <v>67</v>
      </c>
      <c r="G186" s="3">
        <v>35.299999999999997</v>
      </c>
      <c r="H186" s="3">
        <v>92.6</v>
      </c>
      <c r="I186" s="3">
        <v>83.2</v>
      </c>
      <c r="J186" s="3">
        <v>96.4</v>
      </c>
      <c r="K186" s="3">
        <v>60</v>
      </c>
      <c r="L186" s="3">
        <v>38.1</v>
      </c>
      <c r="M186" s="3">
        <v>22</v>
      </c>
      <c r="N186" s="3">
        <v>31.5</v>
      </c>
      <c r="O186" s="3">
        <v>26.6</v>
      </c>
      <c r="P186" s="3">
        <v>16.7</v>
      </c>
    </row>
    <row r="187" spans="1:16" x14ac:dyDescent="0.25">
      <c r="A187" s="1">
        <v>178</v>
      </c>
      <c r="B187" s="3">
        <v>1.0316000000000001</v>
      </c>
      <c r="C187">
        <v>29.9</v>
      </c>
      <c r="D187" s="3">
        <v>37</v>
      </c>
      <c r="E187" s="3">
        <v>241.25</v>
      </c>
      <c r="F187" s="3">
        <v>71.5</v>
      </c>
      <c r="G187" s="3">
        <v>42.1</v>
      </c>
      <c r="H187" s="3">
        <v>119.2</v>
      </c>
      <c r="I187" s="3">
        <v>110.3</v>
      </c>
      <c r="J187" s="3">
        <v>113.9</v>
      </c>
      <c r="K187" s="3">
        <v>69.8</v>
      </c>
      <c r="L187" s="3">
        <v>42.6</v>
      </c>
      <c r="M187" s="3">
        <v>24.8</v>
      </c>
      <c r="N187" s="3">
        <v>34.4</v>
      </c>
      <c r="O187" s="3">
        <v>29.5</v>
      </c>
      <c r="P187" s="3">
        <v>18.399999999999999</v>
      </c>
    </row>
    <row r="188" spans="1:16" x14ac:dyDescent="0.25">
      <c r="A188" s="1">
        <v>179</v>
      </c>
      <c r="B188" s="3">
        <v>1.0477000000000001</v>
      </c>
      <c r="C188">
        <v>22.5</v>
      </c>
      <c r="D188" s="3">
        <v>38</v>
      </c>
      <c r="E188" s="3">
        <v>187.25</v>
      </c>
      <c r="F188" s="3">
        <v>69.25</v>
      </c>
      <c r="G188" s="3">
        <v>38</v>
      </c>
      <c r="H188" s="3">
        <v>102.7</v>
      </c>
      <c r="I188" s="3">
        <v>92.7</v>
      </c>
      <c r="J188" s="3">
        <v>101.9</v>
      </c>
      <c r="K188" s="3">
        <v>64.7</v>
      </c>
      <c r="L188" s="3">
        <v>39.5</v>
      </c>
      <c r="M188" s="3">
        <v>24.7</v>
      </c>
      <c r="N188" s="3">
        <v>34.799999999999997</v>
      </c>
      <c r="O188" s="3">
        <v>30.3</v>
      </c>
      <c r="P188" s="3">
        <v>18.100000000000001</v>
      </c>
    </row>
    <row r="189" spans="1:16" x14ac:dyDescent="0.25">
      <c r="A189" s="1">
        <v>180</v>
      </c>
      <c r="B189" s="3">
        <v>1.0603</v>
      </c>
      <c r="C189">
        <v>16.899999999999999</v>
      </c>
      <c r="D189" s="3">
        <v>39</v>
      </c>
      <c r="E189" s="3">
        <v>234.75</v>
      </c>
      <c r="F189" s="3">
        <v>74.5</v>
      </c>
      <c r="G189" s="3">
        <v>42.8</v>
      </c>
      <c r="H189" s="3">
        <v>109.5</v>
      </c>
      <c r="I189" s="3">
        <v>104.5</v>
      </c>
      <c r="J189" s="3">
        <v>109.9</v>
      </c>
      <c r="K189" s="3">
        <v>69.5</v>
      </c>
      <c r="L189" s="3">
        <v>43.1</v>
      </c>
      <c r="M189" s="3">
        <v>25.8</v>
      </c>
      <c r="N189" s="3">
        <v>39.1</v>
      </c>
      <c r="O189" s="3">
        <v>32.5</v>
      </c>
      <c r="P189" s="3">
        <v>19.899999999999999</v>
      </c>
    </row>
    <row r="190" spans="1:16" x14ac:dyDescent="0.25">
      <c r="A190" s="1">
        <v>181</v>
      </c>
      <c r="B190" s="3">
        <v>1.0387</v>
      </c>
      <c r="C190">
        <v>26.6</v>
      </c>
      <c r="D190" s="3">
        <v>39</v>
      </c>
      <c r="E190" s="3">
        <v>219.25</v>
      </c>
      <c r="F190" s="3">
        <v>74.25</v>
      </c>
      <c r="G190" s="3">
        <v>40</v>
      </c>
      <c r="H190" s="3">
        <v>108.5</v>
      </c>
      <c r="I190" s="3">
        <v>104.6</v>
      </c>
      <c r="J190" s="3">
        <v>109.8</v>
      </c>
      <c r="K190" s="3">
        <v>68.099999999999994</v>
      </c>
      <c r="L190" s="3">
        <v>42.8</v>
      </c>
      <c r="M190" s="3">
        <v>24.1</v>
      </c>
      <c r="N190" s="3">
        <v>35.6</v>
      </c>
      <c r="O190" s="3">
        <v>29</v>
      </c>
      <c r="P190" s="3">
        <v>19</v>
      </c>
    </row>
    <row r="191" spans="1:16" x14ac:dyDescent="0.25">
      <c r="A191" s="1">
        <v>182</v>
      </c>
      <c r="B191" s="3">
        <v>1.1089</v>
      </c>
      <c r="C191">
        <v>0</v>
      </c>
      <c r="D191" s="3">
        <v>40</v>
      </c>
      <c r="E191" s="3">
        <v>118.5</v>
      </c>
      <c r="F191" s="3">
        <v>68</v>
      </c>
      <c r="G191" s="3">
        <v>33.799999999999997</v>
      </c>
      <c r="H191" s="3">
        <v>79.3</v>
      </c>
      <c r="I191" s="3">
        <v>69.400000000000006</v>
      </c>
      <c r="J191" s="3">
        <v>85</v>
      </c>
      <c r="K191" s="3">
        <v>47.2</v>
      </c>
      <c r="L191" s="3">
        <v>33.5</v>
      </c>
      <c r="M191" s="3">
        <v>20.2</v>
      </c>
      <c r="N191" s="3">
        <v>27.7</v>
      </c>
      <c r="O191" s="3">
        <v>24.6</v>
      </c>
      <c r="P191" s="3">
        <v>16.5</v>
      </c>
    </row>
    <row r="192" spans="1:16" x14ac:dyDescent="0.25">
      <c r="A192" s="1">
        <v>183</v>
      </c>
      <c r="B192" s="3">
        <v>1.0725</v>
      </c>
      <c r="C192">
        <v>11.5</v>
      </c>
      <c r="D192" s="3">
        <v>40</v>
      </c>
      <c r="E192" s="3">
        <v>145.75</v>
      </c>
      <c r="F192" s="3">
        <v>67.25</v>
      </c>
      <c r="G192" s="3">
        <v>35.5</v>
      </c>
      <c r="H192" s="3">
        <v>95.5</v>
      </c>
      <c r="I192" s="3">
        <v>83.6</v>
      </c>
      <c r="J192" s="3">
        <v>91.6</v>
      </c>
      <c r="K192" s="3">
        <v>54.1</v>
      </c>
      <c r="L192" s="3">
        <v>36.200000000000003</v>
      </c>
      <c r="M192" s="3">
        <v>21.8</v>
      </c>
      <c r="N192" s="3">
        <v>31.4</v>
      </c>
      <c r="O192" s="3">
        <v>28.3</v>
      </c>
      <c r="P192" s="3">
        <v>17.2</v>
      </c>
    </row>
    <row r="193" spans="1:16" x14ac:dyDescent="0.25">
      <c r="A193" s="1">
        <v>184</v>
      </c>
      <c r="B193" s="3">
        <v>1.0712999999999999</v>
      </c>
      <c r="C193">
        <v>12.1</v>
      </c>
      <c r="D193" s="3">
        <v>40</v>
      </c>
      <c r="E193" s="3">
        <v>159.25</v>
      </c>
      <c r="F193" s="3">
        <v>69.75</v>
      </c>
      <c r="G193" s="3">
        <v>35.299999999999997</v>
      </c>
      <c r="H193" s="3">
        <v>92.3</v>
      </c>
      <c r="I193" s="3">
        <v>86.8</v>
      </c>
      <c r="J193" s="3">
        <v>96.1</v>
      </c>
      <c r="K193" s="3">
        <v>58</v>
      </c>
      <c r="L193" s="3">
        <v>39.4</v>
      </c>
      <c r="M193" s="3">
        <v>22.7</v>
      </c>
      <c r="N193" s="3">
        <v>30</v>
      </c>
      <c r="O193" s="3">
        <v>26.4</v>
      </c>
      <c r="P193" s="3">
        <v>17.399999999999999</v>
      </c>
    </row>
    <row r="194" spans="1:16" x14ac:dyDescent="0.25">
      <c r="A194" s="1">
        <v>185</v>
      </c>
      <c r="B194" s="3">
        <v>1.0587</v>
      </c>
      <c r="C194">
        <v>17.5</v>
      </c>
      <c r="D194" s="3">
        <v>40</v>
      </c>
      <c r="E194" s="3">
        <v>170.5</v>
      </c>
      <c r="F194" s="3">
        <v>74.25</v>
      </c>
      <c r="G194" s="3">
        <v>37.700000000000003</v>
      </c>
      <c r="H194" s="3">
        <v>98.9</v>
      </c>
      <c r="I194" s="3">
        <v>90.4</v>
      </c>
      <c r="J194" s="3">
        <v>95.5</v>
      </c>
      <c r="K194" s="3">
        <v>55.4</v>
      </c>
      <c r="L194" s="3">
        <v>38.9</v>
      </c>
      <c r="M194" s="3">
        <v>22.4</v>
      </c>
      <c r="N194" s="3">
        <v>30.5</v>
      </c>
      <c r="O194" s="3">
        <v>28.9</v>
      </c>
      <c r="P194" s="3">
        <v>17.7</v>
      </c>
    </row>
    <row r="195" spans="1:16" x14ac:dyDescent="0.25">
      <c r="A195" s="1">
        <v>186</v>
      </c>
      <c r="B195" s="3">
        <v>1.0793999999999999</v>
      </c>
      <c r="C195">
        <v>8.6</v>
      </c>
      <c r="D195" s="3">
        <v>40</v>
      </c>
      <c r="E195" s="3">
        <v>167.5</v>
      </c>
      <c r="F195" s="3">
        <v>71.5</v>
      </c>
      <c r="G195" s="3">
        <v>39.4</v>
      </c>
      <c r="H195" s="3">
        <v>89.5</v>
      </c>
      <c r="I195" s="3">
        <v>83.7</v>
      </c>
      <c r="J195" s="3">
        <v>98.1</v>
      </c>
      <c r="K195" s="3">
        <v>57.3</v>
      </c>
      <c r="L195" s="3">
        <v>39.700000000000003</v>
      </c>
      <c r="M195" s="3">
        <v>22.6</v>
      </c>
      <c r="N195" s="3">
        <v>32.9</v>
      </c>
      <c r="O195" s="3">
        <v>29.3</v>
      </c>
      <c r="P195" s="3">
        <v>18.2</v>
      </c>
    </row>
    <row r="196" spans="1:16" x14ac:dyDescent="0.25">
      <c r="A196" s="1">
        <v>187</v>
      </c>
      <c r="B196" s="3">
        <v>1.0452999999999999</v>
      </c>
      <c r="C196">
        <v>23.6</v>
      </c>
      <c r="D196" s="3">
        <v>41</v>
      </c>
      <c r="E196" s="3">
        <v>232.75</v>
      </c>
      <c r="F196" s="3">
        <v>74.25</v>
      </c>
      <c r="G196" s="3">
        <v>41.9</v>
      </c>
      <c r="H196" s="3">
        <v>117.5</v>
      </c>
      <c r="I196" s="3">
        <v>109.3</v>
      </c>
      <c r="J196" s="3">
        <v>108.8</v>
      </c>
      <c r="K196" s="3">
        <v>67.7</v>
      </c>
      <c r="L196" s="3">
        <v>41.3</v>
      </c>
      <c r="M196" s="3">
        <v>24.7</v>
      </c>
      <c r="N196" s="3">
        <v>37.200000000000003</v>
      </c>
      <c r="O196" s="3">
        <v>31.8</v>
      </c>
      <c r="P196" s="3">
        <v>20</v>
      </c>
    </row>
    <row r="197" spans="1:16" x14ac:dyDescent="0.25">
      <c r="A197" s="1">
        <v>188</v>
      </c>
      <c r="B197" s="3">
        <v>1.0524</v>
      </c>
      <c r="C197">
        <v>20.399999999999999</v>
      </c>
      <c r="D197" s="3">
        <v>41</v>
      </c>
      <c r="E197" s="3">
        <v>210.5</v>
      </c>
      <c r="F197" s="3">
        <v>72</v>
      </c>
      <c r="G197" s="3">
        <v>38.5</v>
      </c>
      <c r="H197" s="3">
        <v>107.4</v>
      </c>
      <c r="I197" s="3">
        <v>98.9</v>
      </c>
      <c r="J197" s="3">
        <v>104.1</v>
      </c>
      <c r="K197" s="3">
        <v>63.5</v>
      </c>
      <c r="L197" s="3">
        <v>39.799999999999997</v>
      </c>
      <c r="M197" s="3">
        <v>23.5</v>
      </c>
      <c r="N197" s="3">
        <v>36.4</v>
      </c>
      <c r="O197" s="3">
        <v>30.4</v>
      </c>
      <c r="P197" s="3">
        <v>19.100000000000001</v>
      </c>
    </row>
    <row r="198" spans="1:16" x14ac:dyDescent="0.25">
      <c r="A198" s="1">
        <v>189</v>
      </c>
      <c r="B198" s="3">
        <v>1.052</v>
      </c>
      <c r="C198">
        <v>20.5</v>
      </c>
      <c r="D198" s="3">
        <v>41</v>
      </c>
      <c r="E198" s="3">
        <v>202.25</v>
      </c>
      <c r="F198" s="3">
        <v>72.5</v>
      </c>
      <c r="G198" s="3">
        <v>40.799999999999997</v>
      </c>
      <c r="H198" s="3">
        <v>109.2</v>
      </c>
      <c r="I198" s="3">
        <v>98</v>
      </c>
      <c r="J198" s="3">
        <v>101.8</v>
      </c>
      <c r="K198" s="3">
        <v>62.8</v>
      </c>
      <c r="L198" s="3">
        <v>41.3</v>
      </c>
      <c r="M198" s="3">
        <v>24.8</v>
      </c>
      <c r="N198" s="3">
        <v>36.6</v>
      </c>
      <c r="O198" s="3">
        <v>32.4</v>
      </c>
      <c r="P198" s="3">
        <v>18.8</v>
      </c>
    </row>
    <row r="199" spans="1:16" x14ac:dyDescent="0.25">
      <c r="A199" s="1">
        <v>190</v>
      </c>
      <c r="B199" s="3">
        <v>1.0434000000000001</v>
      </c>
      <c r="C199">
        <v>24.4</v>
      </c>
      <c r="D199" s="3">
        <v>41</v>
      </c>
      <c r="E199" s="3">
        <v>185</v>
      </c>
      <c r="F199" s="3">
        <v>68.25</v>
      </c>
      <c r="G199" s="3">
        <v>38</v>
      </c>
      <c r="H199" s="3">
        <v>103.4</v>
      </c>
      <c r="I199" s="3">
        <v>101.2</v>
      </c>
      <c r="J199" s="3">
        <v>103.1</v>
      </c>
      <c r="K199" s="3">
        <v>61.5</v>
      </c>
      <c r="L199" s="3">
        <v>40.4</v>
      </c>
      <c r="M199" s="3">
        <v>22.9</v>
      </c>
      <c r="N199" s="3">
        <v>33.4</v>
      </c>
      <c r="O199" s="3">
        <v>29.2</v>
      </c>
      <c r="P199" s="3">
        <v>18.5</v>
      </c>
    </row>
    <row r="200" spans="1:16" x14ac:dyDescent="0.25">
      <c r="A200" s="1">
        <v>191</v>
      </c>
      <c r="B200" s="3">
        <v>1.0728</v>
      </c>
      <c r="C200">
        <v>11.4</v>
      </c>
      <c r="D200" s="3">
        <v>41</v>
      </c>
      <c r="E200" s="3">
        <v>153</v>
      </c>
      <c r="F200" s="3">
        <v>69.25</v>
      </c>
      <c r="G200" s="3">
        <v>36.4</v>
      </c>
      <c r="H200" s="3">
        <v>91.4</v>
      </c>
      <c r="I200" s="3">
        <v>80.599999999999994</v>
      </c>
      <c r="J200" s="3">
        <v>92.3</v>
      </c>
      <c r="K200" s="3">
        <v>54.3</v>
      </c>
      <c r="L200" s="3">
        <v>36.299999999999997</v>
      </c>
      <c r="M200" s="3">
        <v>21.8</v>
      </c>
      <c r="N200" s="3">
        <v>29.6</v>
      </c>
      <c r="O200" s="3">
        <v>27.3</v>
      </c>
      <c r="P200" s="3">
        <v>17.899999999999999</v>
      </c>
    </row>
    <row r="201" spans="1:16" x14ac:dyDescent="0.25">
      <c r="A201" s="1">
        <v>192</v>
      </c>
      <c r="B201" s="3">
        <v>1.014</v>
      </c>
      <c r="C201">
        <v>38.1</v>
      </c>
      <c r="D201" s="3">
        <v>42</v>
      </c>
      <c r="E201" s="3">
        <v>244.25</v>
      </c>
      <c r="F201" s="3">
        <v>76</v>
      </c>
      <c r="G201" s="3">
        <v>41.8</v>
      </c>
      <c r="H201" s="3">
        <v>115.2</v>
      </c>
      <c r="I201" s="3">
        <v>113.7</v>
      </c>
      <c r="J201" s="3">
        <v>112.4</v>
      </c>
      <c r="K201" s="3">
        <v>68.5</v>
      </c>
      <c r="L201" s="3">
        <v>45</v>
      </c>
      <c r="M201" s="3">
        <v>25.5</v>
      </c>
      <c r="N201" s="3">
        <v>37.1</v>
      </c>
      <c r="O201" s="3">
        <v>31.2</v>
      </c>
      <c r="P201" s="3">
        <v>19.899999999999999</v>
      </c>
    </row>
    <row r="202" spans="1:16" x14ac:dyDescent="0.25">
      <c r="A202" s="1">
        <v>193</v>
      </c>
      <c r="B202" s="3">
        <v>1.0624</v>
      </c>
      <c r="C202">
        <v>15.9</v>
      </c>
      <c r="D202" s="3">
        <v>42</v>
      </c>
      <c r="E202" s="3">
        <v>193.5</v>
      </c>
      <c r="F202" s="3">
        <v>70.5</v>
      </c>
      <c r="G202" s="3">
        <v>40.700000000000003</v>
      </c>
      <c r="H202" s="3">
        <v>104.9</v>
      </c>
      <c r="I202" s="3">
        <v>94.1</v>
      </c>
      <c r="J202" s="3">
        <v>102.7</v>
      </c>
      <c r="K202" s="3">
        <v>60.6</v>
      </c>
      <c r="L202" s="3">
        <v>38.6</v>
      </c>
      <c r="M202" s="3">
        <v>24.7</v>
      </c>
      <c r="N202" s="3">
        <v>34</v>
      </c>
      <c r="O202" s="3">
        <v>30.1</v>
      </c>
      <c r="P202" s="3">
        <v>18.7</v>
      </c>
    </row>
    <row r="203" spans="1:16" x14ac:dyDescent="0.25">
      <c r="A203" s="1">
        <v>194</v>
      </c>
      <c r="B203" s="3">
        <v>1.0428999999999999</v>
      </c>
      <c r="C203">
        <v>24.7</v>
      </c>
      <c r="D203" s="3">
        <v>42</v>
      </c>
      <c r="E203" s="3">
        <v>224.75</v>
      </c>
      <c r="F203" s="3">
        <v>74.75</v>
      </c>
      <c r="G203" s="3">
        <v>38.5</v>
      </c>
      <c r="H203" s="3">
        <v>106.7</v>
      </c>
      <c r="I203" s="3">
        <v>105.7</v>
      </c>
      <c r="J203" s="3">
        <v>111.8</v>
      </c>
      <c r="K203" s="3">
        <v>65.3</v>
      </c>
      <c r="L203" s="3">
        <v>43.3</v>
      </c>
      <c r="M203" s="3">
        <v>26</v>
      </c>
      <c r="N203" s="3">
        <v>33.700000000000003</v>
      </c>
      <c r="O203" s="3">
        <v>29.9</v>
      </c>
      <c r="P203" s="3">
        <v>18.5</v>
      </c>
    </row>
    <row r="204" spans="1:16" x14ac:dyDescent="0.25">
      <c r="A204" s="1">
        <v>195</v>
      </c>
      <c r="B204" s="3">
        <v>1.0469999999999999</v>
      </c>
      <c r="C204">
        <v>22.8</v>
      </c>
      <c r="D204" s="3">
        <v>42</v>
      </c>
      <c r="E204" s="3">
        <v>162.75</v>
      </c>
      <c r="F204" s="3">
        <v>72.75</v>
      </c>
      <c r="G204" s="3">
        <v>35.4</v>
      </c>
      <c r="H204" s="3">
        <v>92.2</v>
      </c>
      <c r="I204" s="3">
        <v>85.6</v>
      </c>
      <c r="J204" s="3">
        <v>96.5</v>
      </c>
      <c r="K204" s="3">
        <v>60.2</v>
      </c>
      <c r="L204" s="3">
        <v>38.9</v>
      </c>
      <c r="M204" s="3">
        <v>22.4</v>
      </c>
      <c r="N204" s="3">
        <v>31.7</v>
      </c>
      <c r="O204" s="3">
        <v>27.1</v>
      </c>
      <c r="P204" s="3">
        <v>17.100000000000001</v>
      </c>
    </row>
    <row r="205" spans="1:16" x14ac:dyDescent="0.25">
      <c r="A205" s="1">
        <v>196</v>
      </c>
      <c r="B205" s="3">
        <v>1.0410999999999999</v>
      </c>
      <c r="C205">
        <v>25.5</v>
      </c>
      <c r="D205" s="3">
        <v>42</v>
      </c>
      <c r="E205" s="3">
        <v>180</v>
      </c>
      <c r="F205" s="3">
        <v>68.25</v>
      </c>
      <c r="G205" s="3">
        <v>38.5</v>
      </c>
      <c r="H205" s="3">
        <v>101.6</v>
      </c>
      <c r="I205" s="3">
        <v>96.6</v>
      </c>
      <c r="J205" s="3">
        <v>100.6</v>
      </c>
      <c r="K205" s="3">
        <v>61.1</v>
      </c>
      <c r="L205" s="3">
        <v>38.4</v>
      </c>
      <c r="M205" s="3">
        <v>24.1</v>
      </c>
      <c r="N205" s="3">
        <v>32.9</v>
      </c>
      <c r="O205" s="3">
        <v>29.8</v>
      </c>
      <c r="P205" s="3">
        <v>18.8</v>
      </c>
    </row>
    <row r="206" spans="1:16" x14ac:dyDescent="0.25">
      <c r="A206" s="1">
        <v>197</v>
      </c>
      <c r="B206" s="3">
        <v>1.0488</v>
      </c>
      <c r="C206">
        <v>22</v>
      </c>
      <c r="D206" s="3">
        <v>42</v>
      </c>
      <c r="E206" s="3">
        <v>156.25</v>
      </c>
      <c r="F206" s="3">
        <v>69</v>
      </c>
      <c r="G206" s="3">
        <v>35.5</v>
      </c>
      <c r="H206" s="3">
        <v>97.8</v>
      </c>
      <c r="I206" s="3">
        <v>86</v>
      </c>
      <c r="J206" s="3">
        <v>96.2</v>
      </c>
      <c r="K206" s="3">
        <v>57.7</v>
      </c>
      <c r="L206" s="3">
        <v>38.6</v>
      </c>
      <c r="M206" s="3">
        <v>24</v>
      </c>
      <c r="N206" s="3">
        <v>31.2</v>
      </c>
      <c r="O206" s="3">
        <v>27.3</v>
      </c>
      <c r="P206" s="3">
        <v>17.399999999999999</v>
      </c>
    </row>
    <row r="207" spans="1:16" x14ac:dyDescent="0.25">
      <c r="A207" s="1">
        <v>198</v>
      </c>
      <c r="B207" s="3">
        <v>1.0583</v>
      </c>
      <c r="C207">
        <v>17.7</v>
      </c>
      <c r="D207" s="3">
        <v>42</v>
      </c>
      <c r="E207" s="3">
        <v>168</v>
      </c>
      <c r="F207" s="3">
        <v>71.5</v>
      </c>
      <c r="G207" s="3">
        <v>36.5</v>
      </c>
      <c r="H207" s="3">
        <v>92</v>
      </c>
      <c r="I207" s="3">
        <v>89.7</v>
      </c>
      <c r="J207" s="3">
        <v>101</v>
      </c>
      <c r="K207" s="3">
        <v>62.3</v>
      </c>
      <c r="L207" s="3">
        <v>38</v>
      </c>
      <c r="M207" s="3">
        <v>22.3</v>
      </c>
      <c r="N207" s="3">
        <v>30.8</v>
      </c>
      <c r="O207" s="3">
        <v>27.8</v>
      </c>
      <c r="P207" s="3">
        <v>16.899999999999999</v>
      </c>
    </row>
    <row r="208" spans="1:16" x14ac:dyDescent="0.25">
      <c r="A208" s="1">
        <v>199</v>
      </c>
      <c r="B208" s="3">
        <v>1.0841000000000001</v>
      </c>
      <c r="C208">
        <v>6.6</v>
      </c>
      <c r="D208" s="3">
        <v>42</v>
      </c>
      <c r="E208" s="3">
        <v>167.25</v>
      </c>
      <c r="F208" s="3">
        <v>72.75</v>
      </c>
      <c r="G208" s="3">
        <v>37.6</v>
      </c>
      <c r="H208" s="3">
        <v>94</v>
      </c>
      <c r="I208" s="3">
        <v>78</v>
      </c>
      <c r="J208" s="3">
        <v>99</v>
      </c>
      <c r="K208" s="3">
        <v>57.5</v>
      </c>
      <c r="L208" s="3">
        <v>40</v>
      </c>
      <c r="M208" s="3">
        <v>22.5</v>
      </c>
      <c r="N208" s="3">
        <v>30.6</v>
      </c>
      <c r="O208" s="3">
        <v>30</v>
      </c>
      <c r="P208" s="3">
        <v>18.5</v>
      </c>
    </row>
    <row r="209" spans="1:16" x14ac:dyDescent="0.25">
      <c r="A209" s="1">
        <v>200</v>
      </c>
      <c r="B209" s="3">
        <v>1.0451999999999999</v>
      </c>
      <c r="C209">
        <v>23.6</v>
      </c>
      <c r="D209" s="3">
        <v>43</v>
      </c>
      <c r="E209" s="3">
        <v>170.75</v>
      </c>
      <c r="F209" s="3">
        <v>67.5</v>
      </c>
      <c r="G209" s="3">
        <v>37.4</v>
      </c>
      <c r="H209" s="3">
        <v>103.7</v>
      </c>
      <c r="I209" s="3">
        <v>89.7</v>
      </c>
      <c r="J209" s="3">
        <v>94.2</v>
      </c>
      <c r="K209" s="3">
        <v>58.5</v>
      </c>
      <c r="L209" s="3">
        <v>39</v>
      </c>
      <c r="M209" s="3">
        <v>24.1</v>
      </c>
      <c r="N209" s="3">
        <v>33.799999999999997</v>
      </c>
      <c r="O209" s="3">
        <v>28.8</v>
      </c>
      <c r="P209" s="3">
        <v>18.8</v>
      </c>
    </row>
    <row r="210" spans="1:16" x14ac:dyDescent="0.25">
      <c r="A210" s="1">
        <v>201</v>
      </c>
      <c r="B210" s="3">
        <v>1.0709</v>
      </c>
      <c r="C210">
        <v>12.2</v>
      </c>
      <c r="D210" s="3">
        <v>43</v>
      </c>
      <c r="E210" s="3">
        <v>178.25</v>
      </c>
      <c r="F210" s="3">
        <v>70.25</v>
      </c>
      <c r="G210" s="3">
        <v>37.799999999999997</v>
      </c>
      <c r="H210" s="3">
        <v>102.7</v>
      </c>
      <c r="I210" s="3">
        <v>89.2</v>
      </c>
      <c r="J210" s="3">
        <v>99.2</v>
      </c>
      <c r="K210" s="3">
        <v>60.2</v>
      </c>
      <c r="L210" s="3">
        <v>39.200000000000003</v>
      </c>
      <c r="M210" s="3">
        <v>23.8</v>
      </c>
      <c r="N210" s="3">
        <v>31.7</v>
      </c>
      <c r="O210" s="3">
        <v>28.4</v>
      </c>
      <c r="P210" s="3">
        <v>18.600000000000001</v>
      </c>
    </row>
    <row r="211" spans="1:16" x14ac:dyDescent="0.25">
      <c r="A211" s="1">
        <v>202</v>
      </c>
      <c r="B211" s="3">
        <v>1.0484</v>
      </c>
      <c r="C211">
        <v>22.1</v>
      </c>
      <c r="D211" s="3">
        <v>43</v>
      </c>
      <c r="E211" s="3">
        <v>150</v>
      </c>
      <c r="F211" s="3">
        <v>69.25</v>
      </c>
      <c r="G211" s="3">
        <v>35.200000000000003</v>
      </c>
      <c r="H211" s="3">
        <v>91.1</v>
      </c>
      <c r="I211" s="3">
        <v>85.7</v>
      </c>
      <c r="J211" s="3">
        <v>96.9</v>
      </c>
      <c r="K211" s="3">
        <v>55.5</v>
      </c>
      <c r="L211" s="3">
        <v>35.700000000000003</v>
      </c>
      <c r="M211" s="3">
        <v>22</v>
      </c>
      <c r="N211" s="3">
        <v>29.4</v>
      </c>
      <c r="O211" s="3">
        <v>26.6</v>
      </c>
      <c r="P211" s="3">
        <v>17.399999999999999</v>
      </c>
    </row>
    <row r="212" spans="1:16" x14ac:dyDescent="0.25">
      <c r="A212" s="1">
        <v>203</v>
      </c>
      <c r="B212" s="3">
        <v>1.034</v>
      </c>
      <c r="C212">
        <v>28.7</v>
      </c>
      <c r="D212" s="3">
        <v>43</v>
      </c>
      <c r="E212" s="3">
        <v>200.5</v>
      </c>
      <c r="F212" s="3">
        <v>71.5</v>
      </c>
      <c r="G212" s="3">
        <v>37.9</v>
      </c>
      <c r="H212" s="3">
        <v>107.2</v>
      </c>
      <c r="I212" s="3">
        <v>103.1</v>
      </c>
      <c r="J212" s="3">
        <v>105.5</v>
      </c>
      <c r="K212" s="3">
        <v>68.8</v>
      </c>
      <c r="L212" s="3">
        <v>38.299999999999997</v>
      </c>
      <c r="M212" s="3">
        <v>23.7</v>
      </c>
      <c r="N212" s="3">
        <v>32.1</v>
      </c>
      <c r="O212" s="3">
        <v>28.9</v>
      </c>
      <c r="P212" s="3">
        <v>18.7</v>
      </c>
    </row>
    <row r="213" spans="1:16" x14ac:dyDescent="0.25">
      <c r="A213" s="1">
        <v>204</v>
      </c>
      <c r="B213" s="3">
        <v>1.0853999999999999</v>
      </c>
      <c r="C213">
        <v>6</v>
      </c>
      <c r="D213" s="3">
        <v>44</v>
      </c>
      <c r="E213" s="3">
        <v>184</v>
      </c>
      <c r="F213" s="3">
        <v>74</v>
      </c>
      <c r="G213" s="3">
        <v>37.9</v>
      </c>
      <c r="H213" s="3">
        <v>100.8</v>
      </c>
      <c r="I213" s="3">
        <v>89.1</v>
      </c>
      <c r="J213" s="3">
        <v>102.6</v>
      </c>
      <c r="K213" s="3">
        <v>60.6</v>
      </c>
      <c r="L213" s="3">
        <v>39</v>
      </c>
      <c r="M213" s="3">
        <v>24</v>
      </c>
      <c r="N213" s="3">
        <v>32.9</v>
      </c>
      <c r="O213" s="3">
        <v>29.2</v>
      </c>
      <c r="P213" s="3">
        <v>18.399999999999999</v>
      </c>
    </row>
    <row r="214" spans="1:16" x14ac:dyDescent="0.25">
      <c r="A214" s="1">
        <v>205</v>
      </c>
      <c r="B214" s="3">
        <v>1.0208999999999999</v>
      </c>
      <c r="C214">
        <v>34.799999999999997</v>
      </c>
      <c r="D214" s="3">
        <v>44</v>
      </c>
      <c r="E214" s="3">
        <v>223</v>
      </c>
      <c r="F214" s="3">
        <v>69.75</v>
      </c>
      <c r="G214" s="3">
        <v>40.9</v>
      </c>
      <c r="H214" s="3">
        <v>121.6</v>
      </c>
      <c r="I214" s="3">
        <v>113.9</v>
      </c>
      <c r="J214" s="3">
        <v>107.1</v>
      </c>
      <c r="K214" s="3">
        <v>63.5</v>
      </c>
      <c r="L214" s="3">
        <v>40.299999999999997</v>
      </c>
      <c r="M214" s="3">
        <v>21.8</v>
      </c>
      <c r="N214" s="3">
        <v>34.799999999999997</v>
      </c>
      <c r="O214" s="3">
        <v>30.7</v>
      </c>
      <c r="P214" s="3">
        <v>17.399999999999999</v>
      </c>
    </row>
    <row r="215" spans="1:16" x14ac:dyDescent="0.25">
      <c r="A215" s="1">
        <v>206</v>
      </c>
      <c r="B215" s="3">
        <v>1.0609999999999999</v>
      </c>
      <c r="C215">
        <v>16.600000000000001</v>
      </c>
      <c r="D215" s="3">
        <v>44</v>
      </c>
      <c r="E215" s="3">
        <v>208.75</v>
      </c>
      <c r="F215" s="3">
        <v>73</v>
      </c>
      <c r="G215" s="3">
        <v>41.9</v>
      </c>
      <c r="H215" s="3">
        <v>105.6</v>
      </c>
      <c r="I215" s="3">
        <v>96.3</v>
      </c>
      <c r="J215" s="3">
        <v>102</v>
      </c>
      <c r="K215" s="3">
        <v>63.3</v>
      </c>
      <c r="L215" s="3">
        <v>39.799999999999997</v>
      </c>
      <c r="M215" s="3">
        <v>24.1</v>
      </c>
      <c r="N215" s="3">
        <v>37.299999999999997</v>
      </c>
      <c r="O215" s="3">
        <v>23.1</v>
      </c>
      <c r="P215" s="3">
        <v>19.399999999999999</v>
      </c>
    </row>
    <row r="216" spans="1:16" x14ac:dyDescent="0.25">
      <c r="A216" s="1">
        <v>207</v>
      </c>
      <c r="B216" s="3">
        <v>1.0249999999999999</v>
      </c>
      <c r="C216">
        <v>32.9</v>
      </c>
      <c r="D216" s="3">
        <v>44</v>
      </c>
      <c r="E216" s="3">
        <v>166</v>
      </c>
      <c r="F216" s="3">
        <v>65.5</v>
      </c>
      <c r="G216" s="3">
        <v>39.1</v>
      </c>
      <c r="H216" s="3">
        <v>100.6</v>
      </c>
      <c r="I216" s="3">
        <v>93.9</v>
      </c>
      <c r="J216" s="3">
        <v>100.1</v>
      </c>
      <c r="K216" s="3">
        <v>58.9</v>
      </c>
      <c r="L216" s="3">
        <v>37.6</v>
      </c>
      <c r="M216" s="3">
        <v>21.4</v>
      </c>
      <c r="N216" s="3">
        <v>33.1</v>
      </c>
      <c r="O216" s="3">
        <v>29.5</v>
      </c>
      <c r="P216" s="3">
        <v>17.3</v>
      </c>
    </row>
    <row r="217" spans="1:16" x14ac:dyDescent="0.25">
      <c r="A217" s="1">
        <v>208</v>
      </c>
      <c r="B217" s="3">
        <v>1.0254000000000001</v>
      </c>
      <c r="C217">
        <v>32.799999999999997</v>
      </c>
      <c r="D217" s="3">
        <v>47</v>
      </c>
      <c r="E217" s="3">
        <v>195</v>
      </c>
      <c r="F217" s="3">
        <v>72.5</v>
      </c>
      <c r="G217" s="3">
        <v>40.200000000000003</v>
      </c>
      <c r="H217" s="3">
        <v>102.7</v>
      </c>
      <c r="I217" s="3">
        <v>101.3</v>
      </c>
      <c r="J217" s="3">
        <v>101.7</v>
      </c>
      <c r="K217" s="3">
        <v>60.7</v>
      </c>
      <c r="L217" s="3">
        <v>39.4</v>
      </c>
      <c r="M217" s="3">
        <v>23.3</v>
      </c>
      <c r="N217" s="3">
        <v>36.700000000000003</v>
      </c>
      <c r="O217" s="3">
        <v>31.6</v>
      </c>
      <c r="P217" s="3">
        <v>18.399999999999999</v>
      </c>
    </row>
    <row r="218" spans="1:16" x14ac:dyDescent="0.25">
      <c r="A218" s="1">
        <v>209</v>
      </c>
      <c r="B218" s="3">
        <v>1.0770999999999999</v>
      </c>
      <c r="C218">
        <v>9.6</v>
      </c>
      <c r="D218" s="3">
        <v>47</v>
      </c>
      <c r="E218" s="3">
        <v>160.5</v>
      </c>
      <c r="F218" s="3">
        <v>70.25</v>
      </c>
      <c r="G218" s="3">
        <v>36</v>
      </c>
      <c r="H218" s="3">
        <v>99.8</v>
      </c>
      <c r="I218" s="3">
        <v>83.9</v>
      </c>
      <c r="J218" s="3">
        <v>91.8</v>
      </c>
      <c r="K218" s="3">
        <v>53</v>
      </c>
      <c r="L218" s="3">
        <v>36.200000000000003</v>
      </c>
      <c r="M218" s="3">
        <v>22.5</v>
      </c>
      <c r="N218" s="3">
        <v>31.4</v>
      </c>
      <c r="O218" s="3">
        <v>27.5</v>
      </c>
      <c r="P218" s="3">
        <v>17.7</v>
      </c>
    </row>
    <row r="219" spans="1:16" x14ac:dyDescent="0.25">
      <c r="A219" s="1">
        <v>210</v>
      </c>
      <c r="B219" s="3">
        <v>1.0742</v>
      </c>
      <c r="C219">
        <v>10.8</v>
      </c>
      <c r="D219" s="3">
        <v>47</v>
      </c>
      <c r="E219" s="3">
        <v>159.75</v>
      </c>
      <c r="F219" s="3">
        <v>70.75</v>
      </c>
      <c r="G219" s="3">
        <v>34.5</v>
      </c>
      <c r="H219" s="3">
        <v>92.9</v>
      </c>
      <c r="I219" s="3">
        <v>84.4</v>
      </c>
      <c r="J219" s="3">
        <v>94</v>
      </c>
      <c r="K219" s="3">
        <v>56</v>
      </c>
      <c r="L219" s="3">
        <v>38.200000000000003</v>
      </c>
      <c r="M219" s="3">
        <v>22.6</v>
      </c>
      <c r="N219" s="3">
        <v>29</v>
      </c>
      <c r="O219" s="3">
        <v>26.2</v>
      </c>
      <c r="P219" s="3">
        <v>17.600000000000001</v>
      </c>
    </row>
    <row r="220" spans="1:16" x14ac:dyDescent="0.25">
      <c r="A220" s="1">
        <v>211</v>
      </c>
      <c r="B220" s="3">
        <v>1.0829</v>
      </c>
      <c r="C220">
        <v>7.1</v>
      </c>
      <c r="D220" s="3">
        <v>49</v>
      </c>
      <c r="E220" s="3">
        <v>140.5</v>
      </c>
      <c r="F220" s="3">
        <v>68</v>
      </c>
      <c r="G220" s="3">
        <v>35.799999999999997</v>
      </c>
      <c r="H220" s="3">
        <v>91.2</v>
      </c>
      <c r="I220" s="3">
        <v>79.400000000000006</v>
      </c>
      <c r="J220" s="3">
        <v>89</v>
      </c>
      <c r="K220" s="3">
        <v>51.1</v>
      </c>
      <c r="L220" s="3">
        <v>35</v>
      </c>
      <c r="M220" s="3">
        <v>21.7</v>
      </c>
      <c r="N220" s="3">
        <v>30.9</v>
      </c>
      <c r="O220" s="3">
        <v>28.8</v>
      </c>
      <c r="P220" s="3">
        <v>17.399999999999999</v>
      </c>
    </row>
    <row r="221" spans="1:16" x14ac:dyDescent="0.25">
      <c r="A221" s="1">
        <v>212</v>
      </c>
      <c r="B221" s="3">
        <v>1.0373000000000001</v>
      </c>
      <c r="C221">
        <v>27.2</v>
      </c>
      <c r="D221" s="3">
        <v>49</v>
      </c>
      <c r="E221" s="3">
        <v>216.25</v>
      </c>
      <c r="F221" s="3">
        <v>74.5</v>
      </c>
      <c r="G221" s="3">
        <v>40.200000000000003</v>
      </c>
      <c r="H221" s="3">
        <v>115.6</v>
      </c>
      <c r="I221" s="3">
        <v>104</v>
      </c>
      <c r="J221" s="3">
        <v>109</v>
      </c>
      <c r="K221" s="3">
        <v>63.7</v>
      </c>
      <c r="L221" s="3">
        <v>40.299999999999997</v>
      </c>
      <c r="M221" s="3">
        <v>23.2</v>
      </c>
      <c r="N221" s="3">
        <v>36.799999999999997</v>
      </c>
      <c r="O221" s="3">
        <v>31</v>
      </c>
      <c r="P221" s="3">
        <v>18.899999999999999</v>
      </c>
    </row>
    <row r="222" spans="1:16" x14ac:dyDescent="0.25">
      <c r="A222" s="1">
        <v>213</v>
      </c>
      <c r="B222" s="3">
        <v>1.0543</v>
      </c>
      <c r="C222">
        <v>19.5</v>
      </c>
      <c r="D222" s="3">
        <v>49</v>
      </c>
      <c r="E222" s="3">
        <v>168.25</v>
      </c>
      <c r="F222" s="3">
        <v>71.75</v>
      </c>
      <c r="G222" s="3">
        <v>38.299999999999997</v>
      </c>
      <c r="H222" s="3">
        <v>98.3</v>
      </c>
      <c r="I222" s="3">
        <v>89.7</v>
      </c>
      <c r="J222" s="3">
        <v>99.1</v>
      </c>
      <c r="K222" s="3">
        <v>56.3</v>
      </c>
      <c r="L222" s="3">
        <v>38.799999999999997</v>
      </c>
      <c r="M222" s="3">
        <v>23</v>
      </c>
      <c r="N222" s="3">
        <v>29.5</v>
      </c>
      <c r="O222" s="3">
        <v>27.9</v>
      </c>
      <c r="P222" s="3">
        <v>18.600000000000001</v>
      </c>
    </row>
    <row r="223" spans="1:16" x14ac:dyDescent="0.25">
      <c r="A223" s="1">
        <v>214</v>
      </c>
      <c r="B223" s="3">
        <v>1.0561</v>
      </c>
      <c r="C223">
        <v>18.7</v>
      </c>
      <c r="D223" s="3">
        <v>50</v>
      </c>
      <c r="E223" s="3">
        <v>194.75</v>
      </c>
      <c r="F223" s="3">
        <v>70.75</v>
      </c>
      <c r="G223" s="3">
        <v>39</v>
      </c>
      <c r="H223" s="3">
        <v>103.7</v>
      </c>
      <c r="I223" s="3">
        <v>97.6</v>
      </c>
      <c r="J223" s="3">
        <v>104.2</v>
      </c>
      <c r="K223" s="3">
        <v>60</v>
      </c>
      <c r="L223" s="3">
        <v>40.9</v>
      </c>
      <c r="M223" s="3">
        <v>25.5</v>
      </c>
      <c r="N223" s="3">
        <v>32.700000000000003</v>
      </c>
      <c r="O223" s="3">
        <v>30</v>
      </c>
      <c r="P223" s="3">
        <v>19</v>
      </c>
    </row>
    <row r="224" spans="1:16" x14ac:dyDescent="0.25">
      <c r="A224" s="1">
        <v>215</v>
      </c>
      <c r="B224" s="3">
        <v>1.0543</v>
      </c>
      <c r="C224">
        <v>19.5</v>
      </c>
      <c r="D224" s="3">
        <v>50</v>
      </c>
      <c r="E224" s="3">
        <v>172.75</v>
      </c>
      <c r="F224" s="3">
        <v>73</v>
      </c>
      <c r="G224" s="3">
        <v>37.4</v>
      </c>
      <c r="H224" s="3">
        <v>98.7</v>
      </c>
      <c r="I224" s="3">
        <v>87.6</v>
      </c>
      <c r="J224" s="3">
        <v>96.1</v>
      </c>
      <c r="K224" s="3">
        <v>57.1</v>
      </c>
      <c r="L224" s="3">
        <v>38.1</v>
      </c>
      <c r="M224" s="3">
        <v>21.8</v>
      </c>
      <c r="N224" s="3">
        <v>28.6</v>
      </c>
      <c r="O224" s="3">
        <v>26.7</v>
      </c>
      <c r="P224" s="3">
        <v>18</v>
      </c>
    </row>
    <row r="225" spans="1:16" x14ac:dyDescent="0.25">
      <c r="A225" s="1">
        <v>216</v>
      </c>
      <c r="B225" s="3">
        <v>0.995</v>
      </c>
      <c r="C225">
        <v>47.5</v>
      </c>
      <c r="D225" s="3">
        <v>51</v>
      </c>
      <c r="E225" s="3">
        <v>219</v>
      </c>
      <c r="F225" s="3">
        <v>64</v>
      </c>
      <c r="G225" s="3">
        <v>41.2</v>
      </c>
      <c r="H225" s="3">
        <v>119.8</v>
      </c>
      <c r="I225" s="3">
        <v>122.1</v>
      </c>
      <c r="J225" s="3">
        <v>112.8</v>
      </c>
      <c r="K225" s="3">
        <v>62.5</v>
      </c>
      <c r="L225" s="3">
        <v>36.9</v>
      </c>
      <c r="M225" s="3">
        <v>23.6</v>
      </c>
      <c r="N225" s="3">
        <v>34.700000000000003</v>
      </c>
      <c r="O225" s="3">
        <v>29.1</v>
      </c>
      <c r="P225" s="3">
        <v>18.399999999999999</v>
      </c>
    </row>
    <row r="226" spans="1:16" x14ac:dyDescent="0.25">
      <c r="A226" s="1">
        <v>217</v>
      </c>
      <c r="B226" s="3">
        <v>1.0678000000000001</v>
      </c>
      <c r="C226">
        <v>13.6</v>
      </c>
      <c r="D226" s="3">
        <v>51</v>
      </c>
      <c r="E226" s="3">
        <v>149.25</v>
      </c>
      <c r="F226" s="3">
        <v>69.75</v>
      </c>
      <c r="G226" s="3">
        <v>34.799999999999997</v>
      </c>
      <c r="H226" s="3">
        <v>92.8</v>
      </c>
      <c r="I226" s="3">
        <v>81.099999999999994</v>
      </c>
      <c r="J226" s="3">
        <v>96.3</v>
      </c>
      <c r="K226" s="3">
        <v>53.8</v>
      </c>
      <c r="L226" s="3">
        <v>36.5</v>
      </c>
      <c r="M226" s="3">
        <v>21.5</v>
      </c>
      <c r="N226" s="3">
        <v>31.3</v>
      </c>
      <c r="O226" s="3">
        <v>26.3</v>
      </c>
      <c r="P226" s="3">
        <v>17.8</v>
      </c>
    </row>
    <row r="227" spans="1:16" x14ac:dyDescent="0.25">
      <c r="A227" s="1">
        <v>218</v>
      </c>
      <c r="B227" s="3">
        <v>1.0819000000000001</v>
      </c>
      <c r="C227">
        <v>7.5</v>
      </c>
      <c r="D227" s="3">
        <v>51</v>
      </c>
      <c r="E227" s="3">
        <v>154.5</v>
      </c>
      <c r="F227" s="3">
        <v>70</v>
      </c>
      <c r="G227" s="3">
        <v>36.9</v>
      </c>
      <c r="H227" s="3">
        <v>93.3</v>
      </c>
      <c r="I227" s="3">
        <v>81.5</v>
      </c>
      <c r="J227" s="3">
        <v>94.4</v>
      </c>
      <c r="K227" s="3">
        <v>54.7</v>
      </c>
      <c r="L227" s="3">
        <v>39</v>
      </c>
      <c r="M227" s="3">
        <v>22.6</v>
      </c>
      <c r="N227" s="3">
        <v>27.5</v>
      </c>
      <c r="O227" s="3">
        <v>25.9</v>
      </c>
      <c r="P227" s="3">
        <v>18.600000000000001</v>
      </c>
    </row>
    <row r="228" spans="1:16" x14ac:dyDescent="0.25">
      <c r="A228" s="1">
        <v>219</v>
      </c>
      <c r="B228" s="3">
        <v>1.0432999999999999</v>
      </c>
      <c r="C228">
        <v>24.5</v>
      </c>
      <c r="D228" s="3">
        <v>52</v>
      </c>
      <c r="E228" s="3">
        <v>199.25</v>
      </c>
      <c r="F228" s="3">
        <v>71.75</v>
      </c>
      <c r="G228" s="3">
        <v>39.4</v>
      </c>
      <c r="H228" s="3">
        <v>106.8</v>
      </c>
      <c r="I228" s="3">
        <v>100</v>
      </c>
      <c r="J228" s="3">
        <v>105</v>
      </c>
      <c r="K228" s="3">
        <v>63.9</v>
      </c>
      <c r="L228" s="3">
        <v>39.200000000000003</v>
      </c>
      <c r="M228" s="3">
        <v>22.9</v>
      </c>
      <c r="N228" s="3">
        <v>35.700000000000003</v>
      </c>
      <c r="O228" s="3">
        <v>30.4</v>
      </c>
      <c r="P228" s="3">
        <v>19.2</v>
      </c>
    </row>
    <row r="229" spans="1:16" x14ac:dyDescent="0.25">
      <c r="A229" s="1">
        <v>220</v>
      </c>
      <c r="B229" s="3">
        <v>1.0646</v>
      </c>
      <c r="C229">
        <v>15</v>
      </c>
      <c r="D229" s="3">
        <v>53</v>
      </c>
      <c r="E229" s="3">
        <v>154.5</v>
      </c>
      <c r="F229" s="3">
        <v>69.25</v>
      </c>
      <c r="G229" s="3">
        <v>37.6</v>
      </c>
      <c r="H229" s="3">
        <v>93.9</v>
      </c>
      <c r="I229" s="3">
        <v>88.7</v>
      </c>
      <c r="J229" s="3">
        <v>94.5</v>
      </c>
      <c r="K229" s="3">
        <v>53.7</v>
      </c>
      <c r="L229" s="3">
        <v>36.200000000000003</v>
      </c>
      <c r="M229" s="3">
        <v>22</v>
      </c>
      <c r="N229" s="3">
        <v>28.5</v>
      </c>
      <c r="O229" s="3">
        <v>25.7</v>
      </c>
      <c r="P229" s="3">
        <v>17.100000000000001</v>
      </c>
    </row>
    <row r="230" spans="1:16" x14ac:dyDescent="0.25">
      <c r="A230" s="1">
        <v>221</v>
      </c>
      <c r="B230" s="3">
        <v>1.0706</v>
      </c>
      <c r="C230">
        <v>12.4</v>
      </c>
      <c r="D230" s="3">
        <v>54</v>
      </c>
      <c r="E230" s="3">
        <v>153.25</v>
      </c>
      <c r="F230" s="3">
        <v>70.5</v>
      </c>
      <c r="G230" s="3">
        <v>38.5</v>
      </c>
      <c r="H230" s="3">
        <v>99</v>
      </c>
      <c r="I230" s="3">
        <v>91.8</v>
      </c>
      <c r="J230" s="3">
        <v>96.2</v>
      </c>
      <c r="K230" s="3">
        <v>57.7</v>
      </c>
      <c r="L230" s="3">
        <v>38.1</v>
      </c>
      <c r="M230" s="3">
        <v>23.9</v>
      </c>
      <c r="N230" s="3">
        <v>31.4</v>
      </c>
      <c r="O230" s="3">
        <v>29.9</v>
      </c>
      <c r="P230" s="3">
        <v>18.899999999999999</v>
      </c>
    </row>
    <row r="231" spans="1:16" x14ac:dyDescent="0.25">
      <c r="A231" s="1">
        <v>222</v>
      </c>
      <c r="B231" s="3">
        <v>1.0399</v>
      </c>
      <c r="C231">
        <v>26</v>
      </c>
      <c r="D231" s="3">
        <v>54</v>
      </c>
      <c r="E231" s="3">
        <v>230</v>
      </c>
      <c r="F231" s="3">
        <v>72.25</v>
      </c>
      <c r="G231" s="3">
        <v>42.5</v>
      </c>
      <c r="H231" s="3">
        <v>119.9</v>
      </c>
      <c r="I231" s="3">
        <v>110.4</v>
      </c>
      <c r="J231" s="3">
        <v>105.5</v>
      </c>
      <c r="K231" s="3">
        <v>64.2</v>
      </c>
      <c r="L231" s="3">
        <v>42.7</v>
      </c>
      <c r="M231" s="3">
        <v>27</v>
      </c>
      <c r="N231" s="3">
        <v>38.4</v>
      </c>
      <c r="O231" s="3">
        <v>32</v>
      </c>
      <c r="P231" s="3">
        <v>19.600000000000001</v>
      </c>
    </row>
    <row r="232" spans="1:16" x14ac:dyDescent="0.25">
      <c r="A232" s="1">
        <v>223</v>
      </c>
      <c r="B232" s="3">
        <v>1.0726</v>
      </c>
      <c r="C232">
        <v>11.5</v>
      </c>
      <c r="D232" s="3">
        <v>54</v>
      </c>
      <c r="E232" s="3">
        <v>161.75</v>
      </c>
      <c r="F232" s="3">
        <v>67.5</v>
      </c>
      <c r="G232" s="3">
        <v>37.4</v>
      </c>
      <c r="H232" s="3">
        <v>94.2</v>
      </c>
      <c r="I232" s="3">
        <v>87.6</v>
      </c>
      <c r="J232" s="3">
        <v>95.6</v>
      </c>
      <c r="K232" s="3">
        <v>59.7</v>
      </c>
      <c r="L232" s="3">
        <v>40.200000000000003</v>
      </c>
      <c r="M232" s="3">
        <v>23.4</v>
      </c>
      <c r="N232" s="3">
        <v>27.9</v>
      </c>
      <c r="O232" s="3">
        <v>27</v>
      </c>
      <c r="P232" s="3">
        <v>17.8</v>
      </c>
    </row>
    <row r="233" spans="1:16" x14ac:dyDescent="0.25">
      <c r="A233" s="1">
        <v>224</v>
      </c>
      <c r="B233" s="3">
        <v>1.0873999999999999</v>
      </c>
      <c r="C233">
        <v>5.2</v>
      </c>
      <c r="D233" s="3">
        <v>55</v>
      </c>
      <c r="E233" s="3">
        <v>142.25</v>
      </c>
      <c r="F233" s="3">
        <v>67.25</v>
      </c>
      <c r="G233" s="3">
        <v>35.200000000000003</v>
      </c>
      <c r="H233" s="3">
        <v>92.7</v>
      </c>
      <c r="I233" s="3">
        <v>82.8</v>
      </c>
      <c r="J233" s="3">
        <v>91.9</v>
      </c>
      <c r="K233" s="3">
        <v>54.4</v>
      </c>
      <c r="L233" s="3">
        <v>35.200000000000003</v>
      </c>
      <c r="M233" s="3">
        <v>22.5</v>
      </c>
      <c r="N233" s="3">
        <v>29.4</v>
      </c>
      <c r="O233" s="3">
        <v>26.8</v>
      </c>
      <c r="P233" s="3">
        <v>17</v>
      </c>
    </row>
    <row r="234" spans="1:16" x14ac:dyDescent="0.25">
      <c r="A234" s="1">
        <v>225</v>
      </c>
      <c r="B234" s="3">
        <v>1.0740000000000001</v>
      </c>
      <c r="C234">
        <v>10.9</v>
      </c>
      <c r="D234" s="3">
        <v>55</v>
      </c>
      <c r="E234" s="3">
        <v>179.75</v>
      </c>
      <c r="F234" s="3">
        <v>68.75</v>
      </c>
      <c r="G234" s="3">
        <v>41.1</v>
      </c>
      <c r="H234" s="3">
        <v>106.9</v>
      </c>
      <c r="I234" s="3">
        <v>95.3</v>
      </c>
      <c r="J234" s="3">
        <v>98.2</v>
      </c>
      <c r="K234" s="3">
        <v>57.4</v>
      </c>
      <c r="L234" s="3">
        <v>37.1</v>
      </c>
      <c r="M234" s="3">
        <v>21.8</v>
      </c>
      <c r="N234" s="3">
        <v>34.1</v>
      </c>
      <c r="O234" s="3">
        <v>31.1</v>
      </c>
      <c r="P234" s="3">
        <v>19.2</v>
      </c>
    </row>
    <row r="235" spans="1:16" x14ac:dyDescent="0.25">
      <c r="A235" s="1">
        <v>226</v>
      </c>
      <c r="B235" s="3">
        <v>1.0703</v>
      </c>
      <c r="C235">
        <v>12.5</v>
      </c>
      <c r="D235" s="3">
        <v>55</v>
      </c>
      <c r="E235" s="3">
        <v>126.5</v>
      </c>
      <c r="F235" s="3">
        <v>66.75</v>
      </c>
      <c r="G235" s="3">
        <v>33.4</v>
      </c>
      <c r="H235" s="3">
        <v>88.8</v>
      </c>
      <c r="I235" s="3">
        <v>78.2</v>
      </c>
      <c r="J235" s="3">
        <v>87.5</v>
      </c>
      <c r="K235" s="3">
        <v>50.8</v>
      </c>
      <c r="L235" s="3">
        <v>33</v>
      </c>
      <c r="M235" s="3">
        <v>19.7</v>
      </c>
      <c r="N235" s="3">
        <v>25.3</v>
      </c>
      <c r="O235" s="3">
        <v>22</v>
      </c>
      <c r="P235" s="3">
        <v>15.8</v>
      </c>
    </row>
    <row r="236" spans="1:16" x14ac:dyDescent="0.25">
      <c r="A236" s="1">
        <v>227</v>
      </c>
      <c r="B236" s="3">
        <v>1.0649999999999999</v>
      </c>
      <c r="C236">
        <v>14.8</v>
      </c>
      <c r="D236" s="3">
        <v>55</v>
      </c>
      <c r="E236" s="3">
        <v>169.5</v>
      </c>
      <c r="F236" s="3">
        <v>68.25</v>
      </c>
      <c r="G236" s="3">
        <v>37.200000000000003</v>
      </c>
      <c r="H236" s="3">
        <v>101.7</v>
      </c>
      <c r="I236" s="3">
        <v>91.1</v>
      </c>
      <c r="J236" s="3">
        <v>97.1</v>
      </c>
      <c r="K236" s="3">
        <v>56.6</v>
      </c>
      <c r="L236" s="3">
        <v>38.5</v>
      </c>
      <c r="M236" s="3">
        <v>22.6</v>
      </c>
      <c r="N236" s="3">
        <v>33.4</v>
      </c>
      <c r="O236" s="3">
        <v>29.3</v>
      </c>
      <c r="P236" s="3">
        <v>18.8</v>
      </c>
    </row>
    <row r="237" spans="1:16" x14ac:dyDescent="0.25">
      <c r="A237" s="1">
        <v>228</v>
      </c>
      <c r="B237" s="3">
        <v>1.0418000000000001</v>
      </c>
      <c r="C237">
        <v>25.2</v>
      </c>
      <c r="D237" s="3">
        <v>55</v>
      </c>
      <c r="E237" s="3">
        <v>198.5</v>
      </c>
      <c r="F237" s="3">
        <v>74.25</v>
      </c>
      <c r="G237" s="3">
        <v>38.299999999999997</v>
      </c>
      <c r="H237" s="3">
        <v>105.3</v>
      </c>
      <c r="I237" s="3">
        <v>96.7</v>
      </c>
      <c r="J237" s="3">
        <v>106.6</v>
      </c>
      <c r="K237" s="3">
        <v>64</v>
      </c>
      <c r="L237" s="3">
        <v>42.6</v>
      </c>
      <c r="M237" s="3">
        <v>23.4</v>
      </c>
      <c r="N237" s="3">
        <v>33.200000000000003</v>
      </c>
      <c r="O237" s="3">
        <v>30</v>
      </c>
      <c r="P237" s="3">
        <v>18.399999999999999</v>
      </c>
    </row>
    <row r="238" spans="1:16" x14ac:dyDescent="0.25">
      <c r="A238" s="1">
        <v>229</v>
      </c>
      <c r="B238" s="3">
        <v>1.0647</v>
      </c>
      <c r="C238">
        <v>14.9</v>
      </c>
      <c r="D238" s="3">
        <v>56</v>
      </c>
      <c r="E238" s="3">
        <v>174.5</v>
      </c>
      <c r="F238" s="3">
        <v>69.5</v>
      </c>
      <c r="G238" s="3">
        <v>38.1</v>
      </c>
      <c r="H238" s="3">
        <v>104</v>
      </c>
      <c r="I238" s="3">
        <v>89.4</v>
      </c>
      <c r="J238" s="3">
        <v>98.4</v>
      </c>
      <c r="K238" s="3">
        <v>58.4</v>
      </c>
      <c r="L238" s="3">
        <v>37.4</v>
      </c>
      <c r="M238" s="3">
        <v>22.5</v>
      </c>
      <c r="N238" s="3">
        <v>34.6</v>
      </c>
      <c r="O238" s="3">
        <v>30.1</v>
      </c>
      <c r="P238" s="3">
        <v>18.8</v>
      </c>
    </row>
    <row r="239" spans="1:16" x14ac:dyDescent="0.25">
      <c r="A239" s="1">
        <v>230</v>
      </c>
      <c r="B239" s="3">
        <v>1.0601</v>
      </c>
      <c r="C239">
        <v>17</v>
      </c>
      <c r="D239" s="3">
        <v>56</v>
      </c>
      <c r="E239" s="3">
        <v>167.75</v>
      </c>
      <c r="F239" s="3">
        <v>68.5</v>
      </c>
      <c r="G239" s="3">
        <v>37.4</v>
      </c>
      <c r="H239" s="3">
        <v>98.6</v>
      </c>
      <c r="I239" s="3">
        <v>93</v>
      </c>
      <c r="J239" s="3">
        <v>97</v>
      </c>
      <c r="K239" s="3">
        <v>55.4</v>
      </c>
      <c r="L239" s="3">
        <v>38.799999999999997</v>
      </c>
      <c r="M239" s="3">
        <v>23.2</v>
      </c>
      <c r="N239" s="3">
        <v>32.4</v>
      </c>
      <c r="O239" s="3">
        <v>29.7</v>
      </c>
      <c r="P239" s="3">
        <v>19</v>
      </c>
    </row>
    <row r="240" spans="1:16" x14ac:dyDescent="0.25">
      <c r="A240" s="1">
        <v>231</v>
      </c>
      <c r="B240" s="3">
        <v>1.0745</v>
      </c>
      <c r="C240">
        <v>10.6</v>
      </c>
      <c r="D240" s="3">
        <v>57</v>
      </c>
      <c r="E240" s="3">
        <v>147.75</v>
      </c>
      <c r="F240" s="3">
        <v>65.75</v>
      </c>
      <c r="G240" s="3">
        <v>35.200000000000003</v>
      </c>
      <c r="H240" s="3">
        <v>99.6</v>
      </c>
      <c r="I240" s="3">
        <v>86.4</v>
      </c>
      <c r="J240" s="3">
        <v>90.1</v>
      </c>
      <c r="K240" s="3">
        <v>53</v>
      </c>
      <c r="L240" s="3">
        <v>35</v>
      </c>
      <c r="M240" s="3">
        <v>21.3</v>
      </c>
      <c r="N240" s="3">
        <v>31.7</v>
      </c>
      <c r="O240" s="3">
        <v>27.3</v>
      </c>
      <c r="P240" s="3">
        <v>16.899999999999999</v>
      </c>
    </row>
    <row r="241" spans="1:16" x14ac:dyDescent="0.25">
      <c r="A241" s="1">
        <v>232</v>
      </c>
      <c r="B241" s="3">
        <v>1.0620000000000001</v>
      </c>
      <c r="C241">
        <v>16.100000000000001</v>
      </c>
      <c r="D241" s="3">
        <v>57</v>
      </c>
      <c r="E241" s="3">
        <v>182.25</v>
      </c>
      <c r="F241" s="3">
        <v>71.75</v>
      </c>
      <c r="G241" s="3">
        <v>39.4</v>
      </c>
      <c r="H241" s="3">
        <v>103.4</v>
      </c>
      <c r="I241" s="3">
        <v>96.7</v>
      </c>
      <c r="J241" s="3">
        <v>100.7</v>
      </c>
      <c r="K241" s="3">
        <v>59.3</v>
      </c>
      <c r="L241" s="3">
        <v>38.6</v>
      </c>
      <c r="M241" s="3">
        <v>22.8</v>
      </c>
      <c r="N241" s="3">
        <v>31.8</v>
      </c>
      <c r="O241" s="3">
        <v>29.1</v>
      </c>
      <c r="P241" s="3">
        <v>19</v>
      </c>
    </row>
    <row r="242" spans="1:16" x14ac:dyDescent="0.25">
      <c r="A242" s="1">
        <v>233</v>
      </c>
      <c r="B242" s="3">
        <v>1.0636000000000001</v>
      </c>
      <c r="C242">
        <v>15.4</v>
      </c>
      <c r="D242" s="3">
        <v>58</v>
      </c>
      <c r="E242" s="3">
        <v>175.5</v>
      </c>
      <c r="F242" s="3">
        <v>71.5</v>
      </c>
      <c r="G242" s="3">
        <v>38</v>
      </c>
      <c r="H242" s="3">
        <v>100.2</v>
      </c>
      <c r="I242" s="3">
        <v>88.1</v>
      </c>
      <c r="J242" s="3">
        <v>97.8</v>
      </c>
      <c r="K242" s="3">
        <v>57.1</v>
      </c>
      <c r="L242" s="3">
        <v>38.9</v>
      </c>
      <c r="M242" s="3">
        <v>23.6</v>
      </c>
      <c r="N242" s="3">
        <v>30.9</v>
      </c>
      <c r="O242" s="3">
        <v>29.6</v>
      </c>
      <c r="P242" s="3">
        <v>18</v>
      </c>
    </row>
    <row r="243" spans="1:16" x14ac:dyDescent="0.25">
      <c r="A243" s="1">
        <v>234</v>
      </c>
      <c r="B243" s="3">
        <v>1.0384</v>
      </c>
      <c r="C243">
        <v>26.7</v>
      </c>
      <c r="D243" s="3">
        <v>58</v>
      </c>
      <c r="E243" s="3">
        <v>161.75</v>
      </c>
      <c r="F243" s="3">
        <v>67.25</v>
      </c>
      <c r="G243" s="3">
        <v>35.1</v>
      </c>
      <c r="H243" s="3">
        <v>94.9</v>
      </c>
      <c r="I243" s="3">
        <v>94.9</v>
      </c>
      <c r="J243" s="3">
        <v>100.2</v>
      </c>
      <c r="K243" s="3">
        <v>56.8</v>
      </c>
      <c r="L243" s="3">
        <v>35.9</v>
      </c>
      <c r="M243" s="3">
        <v>21</v>
      </c>
      <c r="N243" s="3">
        <v>27.8</v>
      </c>
      <c r="O243" s="3">
        <v>26.1</v>
      </c>
      <c r="P243" s="3">
        <v>17.600000000000001</v>
      </c>
    </row>
    <row r="244" spans="1:16" x14ac:dyDescent="0.25">
      <c r="A244" s="1">
        <v>235</v>
      </c>
      <c r="B244" s="3">
        <v>1.0403</v>
      </c>
      <c r="C244">
        <v>25.8</v>
      </c>
      <c r="D244" s="3">
        <v>60</v>
      </c>
      <c r="E244" s="3">
        <v>157.75</v>
      </c>
      <c r="F244" s="3">
        <v>67.5</v>
      </c>
      <c r="G244" s="3">
        <v>40.4</v>
      </c>
      <c r="H244" s="3">
        <v>97.2</v>
      </c>
      <c r="I244" s="3">
        <v>93.3</v>
      </c>
      <c r="J244" s="3">
        <v>94</v>
      </c>
      <c r="K244" s="3">
        <v>54.3</v>
      </c>
      <c r="L244" s="3">
        <v>35.700000000000003</v>
      </c>
      <c r="M244" s="3">
        <v>21</v>
      </c>
      <c r="N244" s="3">
        <v>31.3</v>
      </c>
      <c r="O244" s="3">
        <v>28.7</v>
      </c>
      <c r="P244" s="3">
        <v>18.3</v>
      </c>
    </row>
    <row r="245" spans="1:16" x14ac:dyDescent="0.25">
      <c r="A245" s="1">
        <v>236</v>
      </c>
      <c r="B245" s="3">
        <v>1.0563</v>
      </c>
      <c r="C245">
        <v>18.600000000000001</v>
      </c>
      <c r="D245" s="3">
        <v>62</v>
      </c>
      <c r="E245" s="3">
        <v>168.75</v>
      </c>
      <c r="F245" s="3">
        <v>67.5</v>
      </c>
      <c r="G245" s="3">
        <v>38.299999999999997</v>
      </c>
      <c r="H245" s="3">
        <v>104.7</v>
      </c>
      <c r="I245" s="3">
        <v>95.6</v>
      </c>
      <c r="J245" s="3">
        <v>93.7</v>
      </c>
      <c r="K245" s="3">
        <v>54.4</v>
      </c>
      <c r="L245" s="3">
        <v>37.1</v>
      </c>
      <c r="M245" s="3">
        <v>22.7</v>
      </c>
      <c r="N245" s="3">
        <v>30.3</v>
      </c>
      <c r="O245" s="3">
        <v>26.3</v>
      </c>
      <c r="P245" s="3">
        <v>18.3</v>
      </c>
    </row>
    <row r="246" spans="1:16" x14ac:dyDescent="0.25">
      <c r="A246" s="1">
        <v>237</v>
      </c>
      <c r="B246" s="3">
        <v>1.0424</v>
      </c>
      <c r="C246">
        <v>24.8</v>
      </c>
      <c r="D246" s="3">
        <v>62</v>
      </c>
      <c r="E246" s="3">
        <v>191.5</v>
      </c>
      <c r="F246" s="3">
        <v>72.25</v>
      </c>
      <c r="G246" s="3">
        <v>40.6</v>
      </c>
      <c r="H246" s="3">
        <v>104</v>
      </c>
      <c r="I246" s="3">
        <v>98.2</v>
      </c>
      <c r="J246" s="3">
        <v>101.1</v>
      </c>
      <c r="K246" s="3">
        <v>59.3</v>
      </c>
      <c r="L246" s="3">
        <v>40.299999999999997</v>
      </c>
      <c r="M246" s="3">
        <v>23</v>
      </c>
      <c r="N246" s="3">
        <v>32.6</v>
      </c>
      <c r="O246" s="3">
        <v>28.5</v>
      </c>
      <c r="P246" s="3">
        <v>19</v>
      </c>
    </row>
    <row r="247" spans="1:16" x14ac:dyDescent="0.25">
      <c r="A247" s="1">
        <v>238</v>
      </c>
      <c r="B247" s="3">
        <v>1.0371999999999999</v>
      </c>
      <c r="C247">
        <v>27.3</v>
      </c>
      <c r="D247" s="3">
        <v>63</v>
      </c>
      <c r="E247" s="3">
        <v>219.15</v>
      </c>
      <c r="F247" s="3">
        <v>69.5</v>
      </c>
      <c r="G247" s="3">
        <v>40.200000000000003</v>
      </c>
      <c r="H247" s="3">
        <v>117.6</v>
      </c>
      <c r="I247" s="3">
        <v>113.8</v>
      </c>
      <c r="J247" s="3">
        <v>111.8</v>
      </c>
      <c r="K247" s="3">
        <v>63.4</v>
      </c>
      <c r="L247" s="3">
        <v>41.1</v>
      </c>
      <c r="M247" s="3">
        <v>22.3</v>
      </c>
      <c r="N247" s="3">
        <v>35.1</v>
      </c>
      <c r="O247" s="3">
        <v>29.6</v>
      </c>
      <c r="P247" s="3">
        <v>18.5</v>
      </c>
    </row>
    <row r="248" spans="1:16" x14ac:dyDescent="0.25">
      <c r="A248" s="1">
        <v>239</v>
      </c>
      <c r="B248" s="3">
        <v>1.0705</v>
      </c>
      <c r="C248">
        <v>12.4</v>
      </c>
      <c r="D248" s="3">
        <v>64</v>
      </c>
      <c r="E248" s="3">
        <v>155.25</v>
      </c>
      <c r="F248" s="3">
        <v>69.5</v>
      </c>
      <c r="G248" s="3">
        <v>37.9</v>
      </c>
      <c r="H248" s="3">
        <v>95.8</v>
      </c>
      <c r="I248" s="3">
        <v>82.8</v>
      </c>
      <c r="J248" s="3">
        <v>94.5</v>
      </c>
      <c r="K248" s="3">
        <v>61.2</v>
      </c>
      <c r="L248" s="3">
        <v>39.1</v>
      </c>
      <c r="M248" s="3">
        <v>22.3</v>
      </c>
      <c r="N248" s="3">
        <v>29.8</v>
      </c>
      <c r="O248" s="3">
        <v>28.9</v>
      </c>
      <c r="P248" s="3">
        <v>18.3</v>
      </c>
    </row>
    <row r="249" spans="1:16" x14ac:dyDescent="0.25">
      <c r="A249" s="1">
        <v>240</v>
      </c>
      <c r="B249" s="3">
        <v>1.0316000000000001</v>
      </c>
      <c r="C249">
        <v>29.9</v>
      </c>
      <c r="D249" s="3">
        <v>65</v>
      </c>
      <c r="E249" s="3">
        <v>189.75</v>
      </c>
      <c r="F249" s="3">
        <v>65.75</v>
      </c>
      <c r="G249" s="3">
        <v>40.799999999999997</v>
      </c>
      <c r="H249" s="3">
        <v>106.4</v>
      </c>
      <c r="I249" s="3">
        <v>100.5</v>
      </c>
      <c r="J249" s="3">
        <v>100.5</v>
      </c>
      <c r="K249" s="3">
        <v>59.2</v>
      </c>
      <c r="L249" s="3">
        <v>38.1</v>
      </c>
      <c r="M249" s="3">
        <v>24</v>
      </c>
      <c r="N249" s="3">
        <v>35.9</v>
      </c>
      <c r="O249" s="3">
        <v>30.5</v>
      </c>
      <c r="P249" s="3">
        <v>19.100000000000001</v>
      </c>
    </row>
    <row r="250" spans="1:16" x14ac:dyDescent="0.25">
      <c r="A250" s="1">
        <v>241</v>
      </c>
      <c r="B250" s="3">
        <v>1.0599000000000001</v>
      </c>
      <c r="C250">
        <v>17</v>
      </c>
      <c r="D250" s="3">
        <v>65</v>
      </c>
      <c r="E250" s="3">
        <v>127.5</v>
      </c>
      <c r="F250" s="3">
        <v>65.75</v>
      </c>
      <c r="G250" s="3">
        <v>34.700000000000003</v>
      </c>
      <c r="H250" s="3">
        <v>93</v>
      </c>
      <c r="I250" s="3">
        <v>79.7</v>
      </c>
      <c r="J250" s="3">
        <v>87.6</v>
      </c>
      <c r="K250" s="3">
        <v>50.7</v>
      </c>
      <c r="L250" s="3">
        <v>33.4</v>
      </c>
      <c r="M250" s="3">
        <v>20.100000000000001</v>
      </c>
      <c r="N250" s="3">
        <v>28.5</v>
      </c>
      <c r="O250" s="3">
        <v>24.8</v>
      </c>
      <c r="P250" s="3">
        <v>16.5</v>
      </c>
    </row>
    <row r="251" spans="1:16" x14ac:dyDescent="0.25">
      <c r="A251" s="1">
        <v>242</v>
      </c>
      <c r="B251" s="3">
        <v>1.0206999999999999</v>
      </c>
      <c r="C251">
        <v>35</v>
      </c>
      <c r="D251" s="3">
        <v>65</v>
      </c>
      <c r="E251" s="3">
        <v>224.5</v>
      </c>
      <c r="F251" s="3">
        <v>68.25</v>
      </c>
      <c r="G251" s="3">
        <v>38.799999999999997</v>
      </c>
      <c r="H251" s="3">
        <v>119.6</v>
      </c>
      <c r="I251" s="3">
        <v>118</v>
      </c>
      <c r="J251" s="3">
        <v>114.3</v>
      </c>
      <c r="K251" s="3">
        <v>61.3</v>
      </c>
      <c r="L251" s="3">
        <v>42.1</v>
      </c>
      <c r="M251" s="3">
        <v>23.4</v>
      </c>
      <c r="N251" s="3">
        <v>34.9</v>
      </c>
      <c r="O251" s="3">
        <v>30.1</v>
      </c>
      <c r="P251" s="3">
        <v>19.399999999999999</v>
      </c>
    </row>
    <row r="252" spans="1:16" x14ac:dyDescent="0.25">
      <c r="A252" s="1">
        <v>243</v>
      </c>
      <c r="B252" s="3">
        <v>1.0304</v>
      </c>
      <c r="C252">
        <v>30.4</v>
      </c>
      <c r="D252" s="3">
        <v>66</v>
      </c>
      <c r="E252" s="3">
        <v>234.25</v>
      </c>
      <c r="F252" s="3">
        <v>72</v>
      </c>
      <c r="G252" s="3">
        <v>41.4</v>
      </c>
      <c r="H252" s="3">
        <v>119.7</v>
      </c>
      <c r="I252" s="3">
        <v>109</v>
      </c>
      <c r="J252" s="3">
        <v>109.1</v>
      </c>
      <c r="K252" s="3">
        <v>63.7</v>
      </c>
      <c r="L252" s="3">
        <v>42.4</v>
      </c>
      <c r="M252" s="3">
        <v>24.6</v>
      </c>
      <c r="N252" s="3">
        <v>35.6</v>
      </c>
      <c r="O252" s="3">
        <v>30.7</v>
      </c>
      <c r="P252" s="3">
        <v>19.5</v>
      </c>
    </row>
    <row r="253" spans="1:16" x14ac:dyDescent="0.25">
      <c r="A253" s="1">
        <v>244</v>
      </c>
      <c r="B253" s="3">
        <v>1.0256000000000001</v>
      </c>
      <c r="C253">
        <v>32.6</v>
      </c>
      <c r="D253" s="3">
        <v>67</v>
      </c>
      <c r="E253" s="3">
        <v>227.75</v>
      </c>
      <c r="F253" s="3">
        <v>72.75</v>
      </c>
      <c r="G253" s="3">
        <v>41.3</v>
      </c>
      <c r="H253" s="3">
        <v>115.8</v>
      </c>
      <c r="I253" s="3">
        <v>113.4</v>
      </c>
      <c r="J253" s="3">
        <v>109.8</v>
      </c>
      <c r="K253" s="3">
        <v>65.599999999999994</v>
      </c>
      <c r="L253" s="3">
        <v>46</v>
      </c>
      <c r="M253" s="3">
        <v>25.4</v>
      </c>
      <c r="N253" s="3">
        <v>35.299999999999997</v>
      </c>
      <c r="O253" s="3">
        <v>29.8</v>
      </c>
      <c r="P253" s="3">
        <v>19.5</v>
      </c>
    </row>
    <row r="254" spans="1:16" x14ac:dyDescent="0.25">
      <c r="A254" s="1">
        <v>245</v>
      </c>
      <c r="B254" s="3">
        <v>1.0334000000000001</v>
      </c>
      <c r="C254">
        <v>29</v>
      </c>
      <c r="D254" s="3">
        <v>67</v>
      </c>
      <c r="E254" s="3">
        <v>199.5</v>
      </c>
      <c r="F254" s="3">
        <v>68.5</v>
      </c>
      <c r="G254" s="3">
        <v>40.700000000000003</v>
      </c>
      <c r="H254" s="3">
        <v>118.3</v>
      </c>
      <c r="I254" s="3">
        <v>106.1</v>
      </c>
      <c r="J254" s="3">
        <v>101.6</v>
      </c>
      <c r="K254" s="3">
        <v>58.2</v>
      </c>
      <c r="L254" s="3">
        <v>38.799999999999997</v>
      </c>
      <c r="M254" s="3">
        <v>24.1</v>
      </c>
      <c r="N254" s="3">
        <v>32.1</v>
      </c>
      <c r="O254" s="3">
        <v>29.3</v>
      </c>
      <c r="P254" s="3">
        <v>18.5</v>
      </c>
    </row>
    <row r="255" spans="1:16" x14ac:dyDescent="0.25">
      <c r="A255" s="1">
        <v>246</v>
      </c>
      <c r="B255" s="3">
        <v>1.0641</v>
      </c>
      <c r="C255">
        <v>15.2</v>
      </c>
      <c r="D255" s="3">
        <v>68</v>
      </c>
      <c r="E255" s="3">
        <v>155.5</v>
      </c>
      <c r="F255" s="3">
        <v>69.25</v>
      </c>
      <c r="G255" s="3">
        <v>36.299999999999997</v>
      </c>
      <c r="H255" s="3">
        <v>97.4</v>
      </c>
      <c r="I255" s="3">
        <v>84.3</v>
      </c>
      <c r="J255" s="3">
        <v>94.4</v>
      </c>
      <c r="K255" s="3">
        <v>54.3</v>
      </c>
      <c r="L255" s="3">
        <v>37.5</v>
      </c>
      <c r="M255" s="3">
        <v>22.6</v>
      </c>
      <c r="N255" s="3">
        <v>29.2</v>
      </c>
      <c r="O255" s="3">
        <v>27.3</v>
      </c>
      <c r="P255" s="3">
        <v>18.5</v>
      </c>
    </row>
    <row r="256" spans="1:16" x14ac:dyDescent="0.25">
      <c r="A256" s="1">
        <v>247</v>
      </c>
      <c r="B256" s="3">
        <v>1.0307999999999999</v>
      </c>
      <c r="C256">
        <v>30.2</v>
      </c>
      <c r="D256" s="3">
        <v>69</v>
      </c>
      <c r="E256" s="3">
        <v>215.5</v>
      </c>
      <c r="F256" s="3">
        <v>70.5</v>
      </c>
      <c r="G256" s="3">
        <v>40.799999999999997</v>
      </c>
      <c r="H256" s="3">
        <v>113.7</v>
      </c>
      <c r="I256" s="3">
        <v>107.6</v>
      </c>
      <c r="J256" s="3">
        <v>110</v>
      </c>
      <c r="K256" s="3">
        <v>63.3</v>
      </c>
      <c r="L256" s="3">
        <v>44</v>
      </c>
      <c r="M256" s="3">
        <v>22.6</v>
      </c>
      <c r="N256" s="3">
        <v>37.5</v>
      </c>
      <c r="O256" s="3">
        <v>32.6</v>
      </c>
      <c r="P256" s="3">
        <v>18.8</v>
      </c>
    </row>
    <row r="257" spans="1:16" x14ac:dyDescent="0.25">
      <c r="A257" s="1">
        <v>248</v>
      </c>
      <c r="B257" s="3">
        <v>1.0736000000000001</v>
      </c>
      <c r="C257">
        <v>11</v>
      </c>
      <c r="D257" s="3">
        <v>70</v>
      </c>
      <c r="E257" s="3">
        <v>134.25</v>
      </c>
      <c r="F257" s="3">
        <v>67</v>
      </c>
      <c r="G257" s="3">
        <v>34.9</v>
      </c>
      <c r="H257" s="3">
        <v>89.2</v>
      </c>
      <c r="I257" s="3">
        <v>83.6</v>
      </c>
      <c r="J257" s="3">
        <v>88.8</v>
      </c>
      <c r="K257" s="3">
        <v>49.6</v>
      </c>
      <c r="L257" s="3">
        <v>34.799999999999997</v>
      </c>
      <c r="M257" s="3">
        <v>21.5</v>
      </c>
      <c r="N257" s="3">
        <v>25.6</v>
      </c>
      <c r="O257" s="3">
        <v>25.7</v>
      </c>
      <c r="P257" s="3">
        <v>18.5</v>
      </c>
    </row>
    <row r="258" spans="1:16" x14ac:dyDescent="0.25">
      <c r="A258" s="1">
        <v>249</v>
      </c>
      <c r="B258" s="3">
        <v>1.0236000000000001</v>
      </c>
      <c r="C258">
        <v>33.6</v>
      </c>
      <c r="D258" s="3">
        <v>72</v>
      </c>
      <c r="E258" s="3">
        <v>201</v>
      </c>
      <c r="F258" s="3">
        <v>69.75</v>
      </c>
      <c r="G258" s="3">
        <v>40.9</v>
      </c>
      <c r="H258" s="3">
        <v>108.5</v>
      </c>
      <c r="I258" s="3">
        <v>105</v>
      </c>
      <c r="J258" s="3">
        <v>104.5</v>
      </c>
      <c r="K258" s="3">
        <v>59.6</v>
      </c>
      <c r="L258" s="3">
        <v>40.799999999999997</v>
      </c>
      <c r="M258" s="3">
        <v>23.2</v>
      </c>
      <c r="N258" s="3">
        <v>35.200000000000003</v>
      </c>
      <c r="O258" s="3">
        <v>28.6</v>
      </c>
      <c r="P258" s="3">
        <v>20.100000000000001</v>
      </c>
    </row>
    <row r="259" spans="1:16" x14ac:dyDescent="0.25">
      <c r="A259" s="1">
        <v>250</v>
      </c>
      <c r="B259" s="3">
        <v>1.0327999999999999</v>
      </c>
      <c r="C259">
        <v>29.3</v>
      </c>
      <c r="D259" s="3">
        <v>72</v>
      </c>
      <c r="E259" s="3">
        <v>186.75</v>
      </c>
      <c r="F259" s="3">
        <v>66</v>
      </c>
      <c r="G259" s="3">
        <v>38.9</v>
      </c>
      <c r="H259" s="3">
        <v>111.1</v>
      </c>
      <c r="I259" s="3">
        <v>111.5</v>
      </c>
      <c r="J259" s="3">
        <v>101.7</v>
      </c>
      <c r="K259" s="3">
        <v>60.3</v>
      </c>
      <c r="L259" s="3">
        <v>37.299999999999997</v>
      </c>
      <c r="M259" s="3">
        <v>21.5</v>
      </c>
      <c r="N259" s="3">
        <v>31.3</v>
      </c>
      <c r="O259" s="3">
        <v>27.2</v>
      </c>
      <c r="P259" s="3">
        <v>18</v>
      </c>
    </row>
    <row r="260" spans="1:16" x14ac:dyDescent="0.25">
      <c r="A260" s="1">
        <v>251</v>
      </c>
      <c r="B260" s="3">
        <v>1.0399</v>
      </c>
      <c r="C260">
        <v>26</v>
      </c>
      <c r="D260" s="3">
        <v>72</v>
      </c>
      <c r="E260" s="3">
        <v>190.75</v>
      </c>
      <c r="F260" s="3">
        <v>70.5</v>
      </c>
      <c r="G260" s="3">
        <v>38.9</v>
      </c>
      <c r="H260" s="3">
        <v>108.3</v>
      </c>
      <c r="I260" s="3">
        <v>101.3</v>
      </c>
      <c r="J260" s="3">
        <v>97.8</v>
      </c>
      <c r="K260" s="3">
        <v>56</v>
      </c>
      <c r="L260" s="3">
        <v>41.6</v>
      </c>
      <c r="M260" s="3">
        <v>22.7</v>
      </c>
      <c r="N260" s="3">
        <v>30.5</v>
      </c>
      <c r="O260" s="3">
        <v>29.4</v>
      </c>
      <c r="P260" s="3">
        <v>19.8</v>
      </c>
    </row>
    <row r="261" spans="1:16" x14ac:dyDescent="0.25">
      <c r="A261" s="1">
        <v>252</v>
      </c>
      <c r="B261" s="3">
        <v>1.0270999999999999</v>
      </c>
      <c r="C261">
        <v>31.9</v>
      </c>
      <c r="D261" s="3">
        <v>74</v>
      </c>
      <c r="E261" s="3">
        <v>207.5</v>
      </c>
      <c r="F261" s="3">
        <v>70</v>
      </c>
      <c r="G261" s="3">
        <v>40.799999999999997</v>
      </c>
      <c r="H261" s="3">
        <v>112.4</v>
      </c>
      <c r="I261" s="3">
        <v>108.5</v>
      </c>
      <c r="J261" s="3">
        <v>107.1</v>
      </c>
      <c r="K261" s="3">
        <v>59.3</v>
      </c>
      <c r="L261" s="3">
        <v>42.2</v>
      </c>
      <c r="M261" s="3">
        <v>24.6</v>
      </c>
      <c r="N261" s="3">
        <v>33.700000000000003</v>
      </c>
      <c r="O261" s="3">
        <v>30</v>
      </c>
      <c r="P261" s="3">
        <v>20.9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topLeftCell="B1" zoomScale="110" zoomScaleNormal="110" workbookViewId="0">
      <selection activeCell="R12" sqref="R12"/>
    </sheetView>
  </sheetViews>
  <sheetFormatPr defaultRowHeight="15" x14ac:dyDescent="0.25"/>
  <cols>
    <col min="2" max="2" width="10.140625" customWidth="1"/>
    <col min="3" max="3" width="10.140625" style="1" customWidth="1"/>
    <col min="4" max="4" width="9.140625" customWidth="1"/>
    <col min="5" max="5" width="9.28515625" style="20" customWidth="1"/>
    <col min="6" max="6" width="11.42578125" customWidth="1"/>
    <col min="15" max="15" width="11.42578125" customWidth="1"/>
  </cols>
  <sheetData>
    <row r="1" spans="1:18" x14ac:dyDescent="0.25">
      <c r="A1" t="s">
        <v>16</v>
      </c>
      <c r="E1" s="19"/>
    </row>
    <row r="2" spans="1:18" x14ac:dyDescent="0.25">
      <c r="A2" s="1" t="s">
        <v>31</v>
      </c>
    </row>
    <row r="3" spans="1:18" x14ac:dyDescent="0.25">
      <c r="A3" s="1" t="s">
        <v>32</v>
      </c>
    </row>
    <row r="5" spans="1:18" x14ac:dyDescent="0.25">
      <c r="B5" s="8" t="s">
        <v>33</v>
      </c>
      <c r="C5" s="1">
        <f>COUNT(C10:C261)</f>
        <v>252</v>
      </c>
      <c r="D5" s="7"/>
      <c r="E5" s="21"/>
      <c r="O5" s="5" t="s">
        <v>34</v>
      </c>
      <c r="Q5" s="9" t="s">
        <v>35</v>
      </c>
      <c r="R5" s="10"/>
    </row>
    <row r="6" spans="1:18" x14ac:dyDescent="0.25">
      <c r="B6" s="11" t="s">
        <v>36</v>
      </c>
      <c r="C6" s="1">
        <f>_xlfn.COVARIANCE.S(B10:B261,C10:C261)</f>
        <v>73.592380478087634</v>
      </c>
      <c r="D6" s="7"/>
      <c r="E6" s="21"/>
      <c r="O6">
        <f t="array" ref="O6:P10">LINEST(C10:C261,B10:B261,TRUE,TRUE)</f>
        <v>0.63291801057371955</v>
      </c>
      <c r="P6">
        <v>-39.421995914374946</v>
      </c>
      <c r="Q6" s="10" t="s">
        <v>37</v>
      </c>
      <c r="R6" s="10" t="s">
        <v>38</v>
      </c>
    </row>
    <row r="7" spans="1:18" x14ac:dyDescent="0.25">
      <c r="A7" s="8" t="s">
        <v>39</v>
      </c>
      <c r="B7">
        <f>AVERAGE(B10:B261)</f>
        <v>92.555952380952348</v>
      </c>
      <c r="C7">
        <f>AVERAGE(C10:C261)</f>
        <v>19.158333333333328</v>
      </c>
      <c r="D7" s="7"/>
      <c r="E7" s="21"/>
      <c r="O7">
        <v>2.8561243442231841E-2</v>
      </c>
      <c r="P7">
        <v>2.6613221440080475</v>
      </c>
      <c r="Q7" s="10" t="s">
        <v>40</v>
      </c>
      <c r="R7" s="10" t="s">
        <v>41</v>
      </c>
    </row>
    <row r="8" spans="1:18" x14ac:dyDescent="0.25">
      <c r="A8" s="8" t="s">
        <v>42</v>
      </c>
      <c r="B8">
        <f>_xlfn.STDEV.S(B10:B261)</f>
        <v>10.7830768013821</v>
      </c>
      <c r="C8">
        <f>_xlfn.STDEV.S(C10:C261)</f>
        <v>8.3839470256606319</v>
      </c>
      <c r="E8" s="22"/>
      <c r="O8">
        <v>0.66264855371630682</v>
      </c>
      <c r="P8">
        <v>4.8792904383980149</v>
      </c>
      <c r="Q8" s="10" t="s">
        <v>43</v>
      </c>
      <c r="R8" s="10" t="s">
        <v>44</v>
      </c>
    </row>
    <row r="9" spans="1:18" ht="15.75" customHeight="1" x14ac:dyDescent="0.25">
      <c r="A9" s="12" t="s">
        <v>45</v>
      </c>
      <c r="B9" s="4" t="s">
        <v>7</v>
      </c>
      <c r="C9" s="4" t="s">
        <v>1</v>
      </c>
      <c r="D9" s="13" t="s">
        <v>46</v>
      </c>
      <c r="E9" s="23" t="s">
        <v>47</v>
      </c>
      <c r="F9" s="13"/>
      <c r="O9">
        <v>491.0669281369091</v>
      </c>
      <c r="P9">
        <v>250</v>
      </c>
      <c r="Q9" s="10" t="s">
        <v>48</v>
      </c>
      <c r="R9" s="10" t="s">
        <v>49</v>
      </c>
    </row>
    <row r="10" spans="1:18" x14ac:dyDescent="0.25">
      <c r="A10">
        <v>1</v>
      </c>
      <c r="B10">
        <v>85.2</v>
      </c>
      <c r="C10">
        <v>12.3</v>
      </c>
      <c r="D10" s="20">
        <f>$P$6+$O$6*B10</f>
        <v>14.50261858650596</v>
      </c>
      <c r="E10" s="20">
        <f t="shared" ref="E10:E73" si="0">(C10-D10)</f>
        <v>-2.2026185865059595</v>
      </c>
      <c r="O10">
        <v>11691.063704439424</v>
      </c>
      <c r="P10">
        <v>5951.8687955605737</v>
      </c>
      <c r="Q10" s="10" t="s">
        <v>50</v>
      </c>
      <c r="R10" s="10" t="s">
        <v>51</v>
      </c>
    </row>
    <row r="11" spans="1:18" x14ac:dyDescent="0.25">
      <c r="A11">
        <v>2</v>
      </c>
      <c r="B11">
        <v>83</v>
      </c>
      <c r="C11">
        <v>6.1</v>
      </c>
      <c r="D11" s="20">
        <f t="shared" ref="D11:D74" si="1">$P$6+$O$6*B11</f>
        <v>13.110198963243775</v>
      </c>
      <c r="E11" s="20">
        <f t="shared" si="0"/>
        <v>-7.0101989632437753</v>
      </c>
      <c r="O11" s="14" t="s">
        <v>33</v>
      </c>
      <c r="P11" s="15">
        <f>COUNT(A10:A1000)</f>
        <v>252</v>
      </c>
      <c r="Q11" s="15"/>
      <c r="R11" s="15"/>
    </row>
    <row r="12" spans="1:18" x14ac:dyDescent="0.25">
      <c r="A12">
        <v>3</v>
      </c>
      <c r="B12">
        <v>87.9</v>
      </c>
      <c r="C12">
        <v>25.3</v>
      </c>
      <c r="D12" s="20">
        <f t="shared" si="1"/>
        <v>16.211497215055005</v>
      </c>
      <c r="E12" s="20">
        <f t="shared" si="0"/>
        <v>9.0885027849449962</v>
      </c>
      <c r="O12" s="14" t="s">
        <v>56</v>
      </c>
      <c r="P12" s="15">
        <f>P11-P9</f>
        <v>2</v>
      </c>
      <c r="Q12" s="16" t="s">
        <v>57</v>
      </c>
      <c r="R12" s="1">
        <f>P11*LN(P10/P11) + 2*P12</f>
        <v>800.83192414048222</v>
      </c>
    </row>
    <row r="13" spans="1:18" x14ac:dyDescent="0.25">
      <c r="A13">
        <v>4</v>
      </c>
      <c r="B13">
        <v>86.4</v>
      </c>
      <c r="C13">
        <v>10.4</v>
      </c>
      <c r="D13" s="20">
        <f t="shared" si="1"/>
        <v>15.262120199194428</v>
      </c>
      <c r="E13" s="20">
        <f t="shared" si="0"/>
        <v>-4.8621201991944272</v>
      </c>
      <c r="O13" s="17" t="s">
        <v>58</v>
      </c>
      <c r="P13" s="18">
        <f>O8-(P12-1)/P9*(1-O8)</f>
        <v>0.66129914793117206</v>
      </c>
      <c r="Q13" s="16" t="s">
        <v>59</v>
      </c>
      <c r="R13" s="1">
        <f>P11*LN(P10/P11) + P12*LN(P11)</f>
        <v>807.89078231550502</v>
      </c>
    </row>
    <row r="14" spans="1:18" x14ac:dyDescent="0.25">
      <c r="A14">
        <v>5</v>
      </c>
      <c r="B14">
        <v>100</v>
      </c>
      <c r="C14">
        <v>28.7</v>
      </c>
      <c r="D14" s="20">
        <f t="shared" si="1"/>
        <v>23.869805142997009</v>
      </c>
      <c r="E14" s="20">
        <f t="shared" si="0"/>
        <v>4.83019485700299</v>
      </c>
    </row>
    <row r="15" spans="1:18" x14ac:dyDescent="0.25">
      <c r="A15">
        <v>6</v>
      </c>
      <c r="B15">
        <v>94.4</v>
      </c>
      <c r="C15">
        <v>20.9</v>
      </c>
      <c r="D15" s="20">
        <f t="shared" si="1"/>
        <v>20.325464283784186</v>
      </c>
      <c r="E15" s="20">
        <f t="shared" si="0"/>
        <v>0.5745357162158129</v>
      </c>
    </row>
    <row r="16" spans="1:18" x14ac:dyDescent="0.25">
      <c r="A16">
        <v>7</v>
      </c>
      <c r="B16">
        <v>90.7</v>
      </c>
      <c r="C16">
        <v>19.2</v>
      </c>
      <c r="D16" s="20">
        <f t="shared" si="1"/>
        <v>17.983667644661416</v>
      </c>
      <c r="E16" s="20">
        <f t="shared" si="0"/>
        <v>1.216332355338583</v>
      </c>
    </row>
    <row r="17" spans="1:5" x14ac:dyDescent="0.25">
      <c r="A17">
        <v>8</v>
      </c>
      <c r="B17">
        <v>88.5</v>
      </c>
      <c r="C17">
        <v>12.4</v>
      </c>
      <c r="D17" s="20">
        <f t="shared" si="1"/>
        <v>16.591248021399231</v>
      </c>
      <c r="E17" s="20">
        <f t="shared" si="0"/>
        <v>-4.1912480213992307</v>
      </c>
    </row>
    <row r="18" spans="1:5" x14ac:dyDescent="0.25">
      <c r="A18">
        <v>9</v>
      </c>
      <c r="B18">
        <v>82.5</v>
      </c>
      <c r="C18">
        <v>4.0999999999999996</v>
      </c>
      <c r="D18" s="20">
        <f t="shared" si="1"/>
        <v>12.793739957956916</v>
      </c>
      <c r="E18" s="20">
        <f t="shared" si="0"/>
        <v>-8.6937399579569163</v>
      </c>
    </row>
    <row r="19" spans="1:5" x14ac:dyDescent="0.25">
      <c r="A19">
        <v>10</v>
      </c>
      <c r="B19">
        <v>88.6</v>
      </c>
      <c r="C19">
        <v>11.7</v>
      </c>
      <c r="D19" s="20">
        <f t="shared" si="1"/>
        <v>16.654539822456599</v>
      </c>
      <c r="E19" s="20">
        <f t="shared" si="0"/>
        <v>-4.9545398224565993</v>
      </c>
    </row>
    <row r="20" spans="1:5" x14ac:dyDescent="0.25">
      <c r="A20">
        <v>11</v>
      </c>
      <c r="B20">
        <v>83.6</v>
      </c>
      <c r="C20">
        <v>7.1</v>
      </c>
      <c r="D20" s="20">
        <f t="shared" si="1"/>
        <v>13.489949769588002</v>
      </c>
      <c r="E20" s="20">
        <f t="shared" si="0"/>
        <v>-6.3899497695880019</v>
      </c>
    </row>
    <row r="21" spans="1:5" x14ac:dyDescent="0.25">
      <c r="A21">
        <v>12</v>
      </c>
      <c r="B21">
        <v>90.9</v>
      </c>
      <c r="C21">
        <v>7.8</v>
      </c>
      <c r="D21" s="20">
        <f t="shared" si="1"/>
        <v>18.110251246776166</v>
      </c>
      <c r="E21" s="20">
        <f t="shared" si="0"/>
        <v>-10.310251246776165</v>
      </c>
    </row>
    <row r="22" spans="1:5" x14ac:dyDescent="0.25">
      <c r="A22">
        <v>13</v>
      </c>
      <c r="B22">
        <v>91.6</v>
      </c>
      <c r="C22">
        <v>20.8</v>
      </c>
      <c r="D22" s="20">
        <f t="shared" si="1"/>
        <v>18.55329385417776</v>
      </c>
      <c r="E22" s="20">
        <f t="shared" si="0"/>
        <v>2.246706145822241</v>
      </c>
    </row>
    <row r="23" spans="1:5" x14ac:dyDescent="0.25">
      <c r="A23">
        <v>14</v>
      </c>
      <c r="B23">
        <v>101.8</v>
      </c>
      <c r="C23">
        <v>21.2</v>
      </c>
      <c r="D23" s="20">
        <f t="shared" si="1"/>
        <v>25.009057562029696</v>
      </c>
      <c r="E23" s="20">
        <f t="shared" si="0"/>
        <v>-3.8090575620296967</v>
      </c>
    </row>
    <row r="24" spans="1:5" x14ac:dyDescent="0.25">
      <c r="A24">
        <v>15</v>
      </c>
      <c r="B24">
        <v>96.4</v>
      </c>
      <c r="C24">
        <v>22.1</v>
      </c>
      <c r="D24" s="20">
        <f t="shared" si="1"/>
        <v>21.591300304931622</v>
      </c>
      <c r="E24" s="20">
        <f t="shared" si="0"/>
        <v>0.50869969506837975</v>
      </c>
    </row>
    <row r="25" spans="1:5" x14ac:dyDescent="0.25">
      <c r="A25">
        <v>16</v>
      </c>
      <c r="B25">
        <v>92.8</v>
      </c>
      <c r="C25">
        <v>20.9</v>
      </c>
      <c r="D25" s="20">
        <f t="shared" si="1"/>
        <v>19.312795466866227</v>
      </c>
      <c r="E25" s="20">
        <f t="shared" si="0"/>
        <v>1.5872045331337716</v>
      </c>
    </row>
    <row r="26" spans="1:5" x14ac:dyDescent="0.25">
      <c r="A26">
        <v>17</v>
      </c>
      <c r="B26">
        <v>96.4</v>
      </c>
      <c r="C26">
        <v>29</v>
      </c>
      <c r="D26" s="20">
        <f t="shared" si="1"/>
        <v>21.591300304931622</v>
      </c>
      <c r="E26" s="20">
        <f t="shared" si="0"/>
        <v>7.4086996950683783</v>
      </c>
    </row>
    <row r="27" spans="1:5" x14ac:dyDescent="0.25">
      <c r="A27">
        <v>18</v>
      </c>
      <c r="B27">
        <v>97.5</v>
      </c>
      <c r="C27">
        <v>22.9</v>
      </c>
      <c r="D27" s="20">
        <f t="shared" si="1"/>
        <v>22.287510116562707</v>
      </c>
      <c r="E27" s="20">
        <f t="shared" si="0"/>
        <v>0.61248988343729138</v>
      </c>
    </row>
    <row r="28" spans="1:5" x14ac:dyDescent="0.25">
      <c r="A28">
        <v>19</v>
      </c>
      <c r="B28">
        <v>89.6</v>
      </c>
      <c r="C28">
        <v>16</v>
      </c>
      <c r="D28" s="20">
        <f t="shared" si="1"/>
        <v>17.287457833030324</v>
      </c>
      <c r="E28" s="20">
        <f t="shared" si="0"/>
        <v>-1.2874578330303237</v>
      </c>
    </row>
    <row r="29" spans="1:5" x14ac:dyDescent="0.25">
      <c r="A29">
        <v>20</v>
      </c>
      <c r="B29">
        <v>100.5</v>
      </c>
      <c r="C29">
        <v>16.5</v>
      </c>
      <c r="D29" s="20">
        <f t="shared" si="1"/>
        <v>24.186264148283868</v>
      </c>
      <c r="E29" s="20">
        <f t="shared" si="0"/>
        <v>-7.6862641482838683</v>
      </c>
    </row>
    <row r="30" spans="1:5" x14ac:dyDescent="0.25">
      <c r="A30">
        <v>21</v>
      </c>
      <c r="B30">
        <v>95.9</v>
      </c>
      <c r="C30">
        <v>19.100000000000001</v>
      </c>
      <c r="D30" s="20">
        <f t="shared" si="1"/>
        <v>21.274841299644763</v>
      </c>
      <c r="E30" s="20">
        <f t="shared" si="0"/>
        <v>-2.1748412996447612</v>
      </c>
    </row>
    <row r="31" spans="1:5" x14ac:dyDescent="0.25">
      <c r="A31">
        <v>22</v>
      </c>
      <c r="B31">
        <v>98.8</v>
      </c>
      <c r="C31">
        <v>15.2</v>
      </c>
      <c r="D31" s="20">
        <f t="shared" si="1"/>
        <v>23.110303530308542</v>
      </c>
      <c r="E31" s="20">
        <f t="shared" si="0"/>
        <v>-7.9103035303085427</v>
      </c>
    </row>
    <row r="32" spans="1:5" x14ac:dyDescent="0.25">
      <c r="A32">
        <v>23</v>
      </c>
      <c r="B32">
        <v>76.400000000000006</v>
      </c>
      <c r="C32">
        <v>15.6</v>
      </c>
      <c r="D32" s="20">
        <f t="shared" si="1"/>
        <v>8.9329400934572334</v>
      </c>
      <c r="E32" s="20">
        <f t="shared" si="0"/>
        <v>6.6670599065427663</v>
      </c>
    </row>
    <row r="33" spans="1:5" x14ac:dyDescent="0.25">
      <c r="A33">
        <v>24</v>
      </c>
      <c r="B33">
        <v>80</v>
      </c>
      <c r="C33">
        <v>17.7</v>
      </c>
      <c r="D33" s="20">
        <f t="shared" si="1"/>
        <v>11.211444931522621</v>
      </c>
      <c r="E33" s="20">
        <f t="shared" si="0"/>
        <v>6.4885550684773783</v>
      </c>
    </row>
    <row r="34" spans="1:5" x14ac:dyDescent="0.25">
      <c r="A34">
        <v>25</v>
      </c>
      <c r="B34">
        <v>76.3</v>
      </c>
      <c r="C34">
        <v>14</v>
      </c>
      <c r="D34" s="20">
        <f t="shared" si="1"/>
        <v>8.8696482923998516</v>
      </c>
      <c r="E34" s="20">
        <f t="shared" si="0"/>
        <v>5.1303517076001484</v>
      </c>
    </row>
    <row r="35" spans="1:5" x14ac:dyDescent="0.25">
      <c r="A35">
        <v>26</v>
      </c>
      <c r="B35">
        <v>79.7</v>
      </c>
      <c r="C35">
        <v>3.7</v>
      </c>
      <c r="D35" s="20">
        <f t="shared" si="1"/>
        <v>11.021569528350504</v>
      </c>
      <c r="E35" s="20">
        <f t="shared" si="0"/>
        <v>-7.321569528350504</v>
      </c>
    </row>
    <row r="36" spans="1:5" x14ac:dyDescent="0.25">
      <c r="A36">
        <v>27</v>
      </c>
      <c r="B36">
        <v>74.599999999999994</v>
      </c>
      <c r="C36">
        <v>7.9</v>
      </c>
      <c r="D36" s="20">
        <f t="shared" si="1"/>
        <v>7.7936876744245254</v>
      </c>
      <c r="E36" s="20">
        <f t="shared" si="0"/>
        <v>0.10631232557547499</v>
      </c>
    </row>
    <row r="37" spans="1:5" x14ac:dyDescent="0.25">
      <c r="A37">
        <v>28</v>
      </c>
      <c r="B37">
        <v>88.7</v>
      </c>
      <c r="C37">
        <v>22.9</v>
      </c>
      <c r="D37" s="20">
        <f t="shared" si="1"/>
        <v>16.71783162351398</v>
      </c>
      <c r="E37" s="20">
        <f t="shared" si="0"/>
        <v>6.1821683764860182</v>
      </c>
    </row>
    <row r="38" spans="1:5" x14ac:dyDescent="0.25">
      <c r="A38">
        <v>29</v>
      </c>
      <c r="B38">
        <v>73.900000000000006</v>
      </c>
      <c r="C38">
        <v>3.7</v>
      </c>
      <c r="D38" s="20">
        <f t="shared" si="1"/>
        <v>7.3506450670229313</v>
      </c>
      <c r="E38" s="20">
        <f t="shared" si="0"/>
        <v>-3.6506450670229311</v>
      </c>
    </row>
    <row r="39" spans="1:5" x14ac:dyDescent="0.25">
      <c r="A39">
        <v>30</v>
      </c>
      <c r="B39">
        <v>83.5</v>
      </c>
      <c r="C39">
        <v>8.8000000000000007</v>
      </c>
      <c r="D39" s="20">
        <f t="shared" si="1"/>
        <v>13.426657968530634</v>
      </c>
      <c r="E39" s="20">
        <f t="shared" si="0"/>
        <v>-4.6266579685306333</v>
      </c>
    </row>
    <row r="40" spans="1:5" x14ac:dyDescent="0.25">
      <c r="A40">
        <v>31</v>
      </c>
      <c r="B40">
        <v>88.7</v>
      </c>
      <c r="C40">
        <v>11.9</v>
      </c>
      <c r="D40" s="20">
        <f t="shared" si="1"/>
        <v>16.71783162351398</v>
      </c>
      <c r="E40" s="20">
        <f t="shared" si="0"/>
        <v>-4.81783162351398</v>
      </c>
    </row>
    <row r="41" spans="1:5" x14ac:dyDescent="0.25">
      <c r="A41">
        <v>32</v>
      </c>
      <c r="B41">
        <v>84.5</v>
      </c>
      <c r="C41">
        <v>5.7</v>
      </c>
      <c r="D41" s="20">
        <f t="shared" si="1"/>
        <v>14.059575979104352</v>
      </c>
      <c r="E41" s="20">
        <f t="shared" si="0"/>
        <v>-8.3595759791043527</v>
      </c>
    </row>
    <row r="42" spans="1:5" x14ac:dyDescent="0.25">
      <c r="A42">
        <v>33</v>
      </c>
      <c r="B42">
        <v>79.099999999999994</v>
      </c>
      <c r="C42">
        <v>11.8</v>
      </c>
      <c r="D42" s="20">
        <f t="shared" si="1"/>
        <v>10.641818722006263</v>
      </c>
      <c r="E42" s="20">
        <f t="shared" si="0"/>
        <v>1.1581812779937373</v>
      </c>
    </row>
    <row r="43" spans="1:5" x14ac:dyDescent="0.25">
      <c r="A43">
        <v>34</v>
      </c>
      <c r="B43">
        <v>100.5</v>
      </c>
      <c r="C43">
        <v>21.3</v>
      </c>
      <c r="D43" s="20">
        <f t="shared" si="1"/>
        <v>24.186264148283868</v>
      </c>
      <c r="E43" s="20">
        <f t="shared" si="0"/>
        <v>-2.8862641482838676</v>
      </c>
    </row>
    <row r="44" spans="1:5" x14ac:dyDescent="0.25">
      <c r="A44">
        <v>35</v>
      </c>
      <c r="B44">
        <v>115.6</v>
      </c>
      <c r="C44">
        <v>32.299999999999997</v>
      </c>
      <c r="D44" s="20">
        <f t="shared" si="1"/>
        <v>33.743326107947027</v>
      </c>
      <c r="E44" s="20">
        <f t="shared" si="0"/>
        <v>-1.4433261079470299</v>
      </c>
    </row>
    <row r="45" spans="1:5" x14ac:dyDescent="0.25">
      <c r="A45">
        <v>36</v>
      </c>
      <c r="B45">
        <v>113.1</v>
      </c>
      <c r="C45">
        <v>40.1</v>
      </c>
      <c r="D45" s="20">
        <f t="shared" si="1"/>
        <v>32.161031081512732</v>
      </c>
      <c r="E45" s="20">
        <f t="shared" si="0"/>
        <v>7.9389689184872694</v>
      </c>
    </row>
    <row r="46" spans="1:5" x14ac:dyDescent="0.25">
      <c r="A46">
        <v>37</v>
      </c>
      <c r="B46">
        <v>100.9</v>
      </c>
      <c r="C46">
        <v>24.2</v>
      </c>
      <c r="D46" s="20">
        <f t="shared" si="1"/>
        <v>24.43943135251336</v>
      </c>
      <c r="E46" s="20">
        <f t="shared" si="0"/>
        <v>-0.23943135251336045</v>
      </c>
    </row>
    <row r="47" spans="1:5" x14ac:dyDescent="0.25">
      <c r="A47">
        <v>38</v>
      </c>
      <c r="B47">
        <v>98.8</v>
      </c>
      <c r="C47">
        <v>28.4</v>
      </c>
      <c r="D47" s="20">
        <f t="shared" si="1"/>
        <v>23.110303530308542</v>
      </c>
      <c r="E47" s="20">
        <f t="shared" si="0"/>
        <v>5.2896964696914566</v>
      </c>
    </row>
    <row r="48" spans="1:5" x14ac:dyDescent="0.25">
      <c r="A48">
        <v>39</v>
      </c>
      <c r="B48">
        <v>148.1</v>
      </c>
      <c r="C48">
        <v>35.200000000000003</v>
      </c>
      <c r="D48" s="20">
        <f t="shared" si="1"/>
        <v>54.313161451592919</v>
      </c>
      <c r="E48" s="20">
        <f t="shared" si="0"/>
        <v>-19.113161451592916</v>
      </c>
    </row>
    <row r="49" spans="1:5" x14ac:dyDescent="0.25">
      <c r="A49">
        <v>40</v>
      </c>
      <c r="B49">
        <v>108.1</v>
      </c>
      <c r="C49">
        <v>32.6</v>
      </c>
      <c r="D49" s="20">
        <f t="shared" si="1"/>
        <v>28.996441028644128</v>
      </c>
      <c r="E49" s="20">
        <f t="shared" si="0"/>
        <v>3.6035589713558736</v>
      </c>
    </row>
    <row r="50" spans="1:5" x14ac:dyDescent="0.25">
      <c r="A50">
        <v>41</v>
      </c>
      <c r="B50">
        <v>126.2</v>
      </c>
      <c r="C50">
        <v>34.5</v>
      </c>
      <c r="D50" s="20">
        <f t="shared" si="1"/>
        <v>40.452257020028469</v>
      </c>
      <c r="E50" s="20">
        <f t="shared" si="0"/>
        <v>-5.952257020028469</v>
      </c>
    </row>
    <row r="51" spans="1:5" x14ac:dyDescent="0.25">
      <c r="A51">
        <v>42</v>
      </c>
      <c r="B51">
        <v>104.3</v>
      </c>
      <c r="C51">
        <v>32.9</v>
      </c>
      <c r="D51" s="20">
        <f t="shared" si="1"/>
        <v>26.591352588464005</v>
      </c>
      <c r="E51" s="20">
        <f t="shared" si="0"/>
        <v>6.3086474115359934</v>
      </c>
    </row>
    <row r="52" spans="1:5" x14ac:dyDescent="0.25">
      <c r="A52">
        <v>43</v>
      </c>
      <c r="B52">
        <v>111.2</v>
      </c>
      <c r="C52">
        <v>31.6</v>
      </c>
      <c r="D52" s="20">
        <f t="shared" si="1"/>
        <v>30.958486861422671</v>
      </c>
      <c r="E52" s="20">
        <f t="shared" si="0"/>
        <v>0.64151313857733072</v>
      </c>
    </row>
    <row r="53" spans="1:5" x14ac:dyDescent="0.25">
      <c r="A53">
        <v>44</v>
      </c>
      <c r="B53">
        <v>104.3</v>
      </c>
      <c r="C53">
        <v>32</v>
      </c>
      <c r="D53" s="20">
        <f t="shared" si="1"/>
        <v>26.591352588464005</v>
      </c>
      <c r="E53" s="20">
        <f t="shared" si="0"/>
        <v>5.4086474115359948</v>
      </c>
    </row>
    <row r="54" spans="1:5" x14ac:dyDescent="0.25">
      <c r="A54">
        <v>45</v>
      </c>
      <c r="B54">
        <v>76</v>
      </c>
      <c r="C54">
        <v>7.7</v>
      </c>
      <c r="D54" s="20">
        <f t="shared" si="1"/>
        <v>8.6797728892277419</v>
      </c>
      <c r="E54" s="20">
        <f t="shared" si="0"/>
        <v>-0.97977288922774175</v>
      </c>
    </row>
    <row r="55" spans="1:5" x14ac:dyDescent="0.25">
      <c r="A55">
        <v>46</v>
      </c>
      <c r="B55">
        <v>81.5</v>
      </c>
      <c r="C55">
        <v>13.9</v>
      </c>
      <c r="D55" s="20">
        <f t="shared" si="1"/>
        <v>12.160821947383198</v>
      </c>
      <c r="E55" s="20">
        <f t="shared" si="0"/>
        <v>1.7391780526168024</v>
      </c>
    </row>
    <row r="56" spans="1:5" x14ac:dyDescent="0.25">
      <c r="A56">
        <v>47</v>
      </c>
      <c r="B56">
        <v>73.7</v>
      </c>
      <c r="C56">
        <v>10.8</v>
      </c>
      <c r="D56" s="20">
        <f t="shared" si="1"/>
        <v>7.2240614649081891</v>
      </c>
      <c r="E56" s="20">
        <f t="shared" si="0"/>
        <v>3.5759385350918116</v>
      </c>
    </row>
    <row r="57" spans="1:5" x14ac:dyDescent="0.25">
      <c r="A57">
        <v>48</v>
      </c>
      <c r="B57">
        <v>79.5</v>
      </c>
      <c r="C57">
        <v>5.6</v>
      </c>
      <c r="D57" s="20">
        <f t="shared" si="1"/>
        <v>10.894985926235755</v>
      </c>
      <c r="E57" s="20">
        <f t="shared" si="0"/>
        <v>-5.2949859262357553</v>
      </c>
    </row>
    <row r="58" spans="1:5" x14ac:dyDescent="0.25">
      <c r="A58">
        <v>49</v>
      </c>
      <c r="B58">
        <v>83.4</v>
      </c>
      <c r="C58">
        <v>13.6</v>
      </c>
      <c r="D58" s="20">
        <f t="shared" si="1"/>
        <v>13.363366167473266</v>
      </c>
      <c r="E58" s="20">
        <f t="shared" si="0"/>
        <v>0.2366338325267332</v>
      </c>
    </row>
    <row r="59" spans="1:5" x14ac:dyDescent="0.25">
      <c r="A59">
        <v>50</v>
      </c>
      <c r="B59">
        <v>70.400000000000006</v>
      </c>
      <c r="C59">
        <v>4</v>
      </c>
      <c r="D59" s="20">
        <f t="shared" si="1"/>
        <v>5.1354320300149112</v>
      </c>
      <c r="E59" s="20">
        <f t="shared" si="0"/>
        <v>-1.1354320300149112</v>
      </c>
    </row>
    <row r="60" spans="1:5" x14ac:dyDescent="0.25">
      <c r="A60">
        <v>51</v>
      </c>
      <c r="B60">
        <v>86.7</v>
      </c>
      <c r="C60">
        <v>10.199999999999999</v>
      </c>
      <c r="D60" s="20">
        <f t="shared" si="1"/>
        <v>15.451995602366537</v>
      </c>
      <c r="E60" s="20">
        <f t="shared" si="0"/>
        <v>-5.251995602366538</v>
      </c>
    </row>
    <row r="61" spans="1:5" x14ac:dyDescent="0.25">
      <c r="A61">
        <v>52</v>
      </c>
      <c r="B61">
        <v>77.900000000000006</v>
      </c>
      <c r="C61">
        <v>6.6</v>
      </c>
      <c r="D61" s="20">
        <f t="shared" si="1"/>
        <v>9.8823171093178104</v>
      </c>
      <c r="E61" s="20">
        <f t="shared" si="0"/>
        <v>-3.2823171093178107</v>
      </c>
    </row>
    <row r="62" spans="1:5" x14ac:dyDescent="0.25">
      <c r="A62">
        <v>53</v>
      </c>
      <c r="B62">
        <v>82</v>
      </c>
      <c r="C62">
        <v>8</v>
      </c>
      <c r="D62" s="20">
        <f t="shared" si="1"/>
        <v>12.477280952670057</v>
      </c>
      <c r="E62" s="20">
        <f t="shared" si="0"/>
        <v>-4.477280952670057</v>
      </c>
    </row>
    <row r="63" spans="1:5" x14ac:dyDescent="0.25">
      <c r="A63">
        <v>54</v>
      </c>
      <c r="B63">
        <v>79.599999999999994</v>
      </c>
      <c r="C63">
        <v>6.3</v>
      </c>
      <c r="D63" s="20">
        <f t="shared" si="1"/>
        <v>10.95827772729313</v>
      </c>
      <c r="E63" s="20">
        <f t="shared" si="0"/>
        <v>-4.6582777272931297</v>
      </c>
    </row>
    <row r="64" spans="1:5" x14ac:dyDescent="0.25">
      <c r="A64">
        <v>55</v>
      </c>
      <c r="B64">
        <v>77.599999999999994</v>
      </c>
      <c r="C64">
        <v>3.9</v>
      </c>
      <c r="D64" s="20">
        <f t="shared" si="1"/>
        <v>9.6924417061456865</v>
      </c>
      <c r="E64" s="20">
        <f t="shared" si="0"/>
        <v>-5.7924417061456861</v>
      </c>
    </row>
    <row r="65" spans="1:5" x14ac:dyDescent="0.25">
      <c r="A65">
        <v>56</v>
      </c>
      <c r="B65">
        <v>100</v>
      </c>
      <c r="C65">
        <v>22.6</v>
      </c>
      <c r="D65" s="20">
        <f t="shared" si="1"/>
        <v>23.869805142997009</v>
      </c>
      <c r="E65" s="20">
        <f t="shared" si="0"/>
        <v>-1.2698051429970079</v>
      </c>
    </row>
    <row r="66" spans="1:5" x14ac:dyDescent="0.25">
      <c r="A66">
        <v>57</v>
      </c>
      <c r="B66">
        <v>99.8</v>
      </c>
      <c r="C66">
        <v>20.399999999999999</v>
      </c>
      <c r="D66" s="20">
        <f t="shared" si="1"/>
        <v>23.74322154088226</v>
      </c>
      <c r="E66" s="20">
        <f t="shared" si="0"/>
        <v>-3.3432215408822614</v>
      </c>
    </row>
    <row r="67" spans="1:5" x14ac:dyDescent="0.25">
      <c r="A67">
        <v>58</v>
      </c>
      <c r="B67">
        <v>104.2</v>
      </c>
      <c r="C67">
        <v>28</v>
      </c>
      <c r="D67" s="20">
        <f t="shared" si="1"/>
        <v>26.528060787406631</v>
      </c>
      <c r="E67" s="20">
        <f t="shared" si="0"/>
        <v>1.4719392125933695</v>
      </c>
    </row>
    <row r="68" spans="1:5" x14ac:dyDescent="0.25">
      <c r="A68">
        <v>59</v>
      </c>
      <c r="B68">
        <v>105.3</v>
      </c>
      <c r="C68">
        <v>31.5</v>
      </c>
      <c r="D68" s="20">
        <f t="shared" si="1"/>
        <v>27.224270599037723</v>
      </c>
      <c r="E68" s="20">
        <f t="shared" si="0"/>
        <v>4.2757294009622768</v>
      </c>
    </row>
    <row r="69" spans="1:5" x14ac:dyDescent="0.25">
      <c r="A69">
        <v>60</v>
      </c>
      <c r="B69">
        <v>98.3</v>
      </c>
      <c r="C69">
        <v>24.6</v>
      </c>
      <c r="D69" s="20">
        <f t="shared" si="1"/>
        <v>22.793844525021683</v>
      </c>
      <c r="E69" s="20">
        <f t="shared" si="0"/>
        <v>1.8061554749783184</v>
      </c>
    </row>
    <row r="70" spans="1:5" x14ac:dyDescent="0.25">
      <c r="A70">
        <v>61</v>
      </c>
      <c r="B70">
        <v>104.8</v>
      </c>
      <c r="C70">
        <v>26.1</v>
      </c>
      <c r="D70" s="20">
        <f t="shared" si="1"/>
        <v>26.907811593750864</v>
      </c>
      <c r="E70" s="20">
        <f t="shared" si="0"/>
        <v>-0.80781159375086276</v>
      </c>
    </row>
    <row r="71" spans="1:5" x14ac:dyDescent="0.25">
      <c r="A71">
        <v>62</v>
      </c>
      <c r="B71">
        <v>94.7</v>
      </c>
      <c r="C71">
        <v>29.8</v>
      </c>
      <c r="D71" s="20">
        <f t="shared" si="1"/>
        <v>20.515339686956295</v>
      </c>
      <c r="E71" s="20">
        <f t="shared" si="0"/>
        <v>9.2846603130437053</v>
      </c>
    </row>
    <row r="72" spans="1:5" x14ac:dyDescent="0.25">
      <c r="A72">
        <v>63</v>
      </c>
      <c r="B72">
        <v>102.4</v>
      </c>
      <c r="C72">
        <v>30.7</v>
      </c>
      <c r="D72" s="20">
        <f t="shared" si="1"/>
        <v>25.388808368373944</v>
      </c>
      <c r="E72" s="20">
        <f t="shared" si="0"/>
        <v>5.3111916316260555</v>
      </c>
    </row>
    <row r="73" spans="1:5" x14ac:dyDescent="0.25">
      <c r="A73">
        <v>64</v>
      </c>
      <c r="B73">
        <v>99.7</v>
      </c>
      <c r="C73">
        <v>25.8</v>
      </c>
      <c r="D73" s="20">
        <f t="shared" si="1"/>
        <v>23.679929739824892</v>
      </c>
      <c r="E73" s="20">
        <f t="shared" si="0"/>
        <v>2.1200702601751082</v>
      </c>
    </row>
    <row r="74" spans="1:5" x14ac:dyDescent="0.25">
      <c r="A74">
        <v>65</v>
      </c>
      <c r="B74">
        <v>105.5</v>
      </c>
      <c r="C74">
        <v>32.299999999999997</v>
      </c>
      <c r="D74" s="20">
        <f t="shared" si="1"/>
        <v>27.350854201152472</v>
      </c>
      <c r="E74" s="20">
        <f t="shared" ref="E74:E137" si="2">(C74-D74)</f>
        <v>4.9491457988475247</v>
      </c>
    </row>
    <row r="75" spans="1:5" x14ac:dyDescent="0.25">
      <c r="A75">
        <v>66</v>
      </c>
      <c r="B75">
        <v>100.3</v>
      </c>
      <c r="C75">
        <v>30</v>
      </c>
      <c r="D75" s="20">
        <f t="shared" ref="D75:D138" si="3">$P$6+$O$6*B75</f>
        <v>24.059680546169119</v>
      </c>
      <c r="E75" s="20">
        <f t="shared" si="2"/>
        <v>5.940319453830881</v>
      </c>
    </row>
    <row r="76" spans="1:5" x14ac:dyDescent="0.25">
      <c r="A76">
        <v>67</v>
      </c>
      <c r="B76">
        <v>83.9</v>
      </c>
      <c r="C76">
        <v>21.5</v>
      </c>
      <c r="D76" s="20">
        <f t="shared" si="3"/>
        <v>13.679825172760125</v>
      </c>
      <c r="E76" s="20">
        <f t="shared" si="2"/>
        <v>7.8201748272398746</v>
      </c>
    </row>
    <row r="77" spans="1:5" x14ac:dyDescent="0.25">
      <c r="A77">
        <v>68</v>
      </c>
      <c r="B77">
        <v>86.6</v>
      </c>
      <c r="C77">
        <v>13.8</v>
      </c>
      <c r="D77" s="20">
        <f t="shared" si="3"/>
        <v>15.388703801309163</v>
      </c>
      <c r="E77" s="20">
        <f t="shared" si="2"/>
        <v>-1.5887038013091619</v>
      </c>
    </row>
    <row r="78" spans="1:5" x14ac:dyDescent="0.25">
      <c r="A78">
        <v>69</v>
      </c>
      <c r="B78">
        <v>78.400000000000006</v>
      </c>
      <c r="C78">
        <v>6.3</v>
      </c>
      <c r="D78" s="20">
        <f t="shared" si="3"/>
        <v>10.198776114604669</v>
      </c>
      <c r="E78" s="20">
        <f t="shared" si="2"/>
        <v>-3.8987761146046696</v>
      </c>
    </row>
    <row r="79" spans="1:5" x14ac:dyDescent="0.25">
      <c r="A79">
        <v>70</v>
      </c>
      <c r="B79">
        <v>84.6</v>
      </c>
      <c r="C79">
        <v>12.9</v>
      </c>
      <c r="D79" s="20">
        <f t="shared" si="3"/>
        <v>14.122867780161727</v>
      </c>
      <c r="E79" s="20">
        <f t="shared" si="2"/>
        <v>-1.2228677801617263</v>
      </c>
    </row>
    <row r="80" spans="1:5" x14ac:dyDescent="0.25">
      <c r="A80">
        <v>71</v>
      </c>
      <c r="B80">
        <v>91.5</v>
      </c>
      <c r="C80">
        <v>24.3</v>
      </c>
      <c r="D80" s="20">
        <f t="shared" si="3"/>
        <v>18.490002053120392</v>
      </c>
      <c r="E80" s="20">
        <f t="shared" si="2"/>
        <v>5.8099979468796086</v>
      </c>
    </row>
    <row r="81" spans="1:5" x14ac:dyDescent="0.25">
      <c r="A81">
        <v>72</v>
      </c>
      <c r="B81">
        <v>82.8</v>
      </c>
      <c r="C81">
        <v>8.8000000000000007</v>
      </c>
      <c r="D81" s="20">
        <f t="shared" si="3"/>
        <v>12.983615361129033</v>
      </c>
      <c r="E81" s="20">
        <f t="shared" si="2"/>
        <v>-4.1836153611290321</v>
      </c>
    </row>
    <row r="82" spans="1:5" x14ac:dyDescent="0.25">
      <c r="A82">
        <v>73</v>
      </c>
      <c r="B82">
        <v>82.9</v>
      </c>
      <c r="C82">
        <v>8.5</v>
      </c>
      <c r="D82" s="20">
        <f t="shared" si="3"/>
        <v>13.046907162186407</v>
      </c>
      <c r="E82" s="20">
        <f t="shared" si="2"/>
        <v>-4.5469071621864074</v>
      </c>
    </row>
    <row r="83" spans="1:5" x14ac:dyDescent="0.25">
      <c r="A83">
        <v>74</v>
      </c>
      <c r="B83">
        <v>76</v>
      </c>
      <c r="C83">
        <v>13.5</v>
      </c>
      <c r="D83" s="20">
        <f t="shared" si="3"/>
        <v>8.6797728892277419</v>
      </c>
      <c r="E83" s="20">
        <f t="shared" si="2"/>
        <v>4.8202271107722581</v>
      </c>
    </row>
    <row r="84" spans="1:5" x14ac:dyDescent="0.25">
      <c r="A84">
        <v>75</v>
      </c>
      <c r="B84">
        <v>83.3</v>
      </c>
      <c r="C84">
        <v>11.8</v>
      </c>
      <c r="D84" s="20">
        <f t="shared" si="3"/>
        <v>13.300074366415892</v>
      </c>
      <c r="E84" s="20">
        <f t="shared" si="2"/>
        <v>-1.5000743664158911</v>
      </c>
    </row>
    <row r="85" spans="1:5" x14ac:dyDescent="0.25">
      <c r="A85">
        <v>76</v>
      </c>
      <c r="B85">
        <v>81.8</v>
      </c>
      <c r="C85">
        <v>18.5</v>
      </c>
      <c r="D85" s="20">
        <f t="shared" si="3"/>
        <v>12.350697350555308</v>
      </c>
      <c r="E85" s="20">
        <f t="shared" si="2"/>
        <v>6.1493026494446923</v>
      </c>
    </row>
    <row r="86" spans="1:5" x14ac:dyDescent="0.25">
      <c r="A86">
        <v>77</v>
      </c>
      <c r="B86">
        <v>78.8</v>
      </c>
      <c r="C86">
        <v>8.8000000000000007</v>
      </c>
      <c r="D86" s="20">
        <f t="shared" si="3"/>
        <v>10.451943318834154</v>
      </c>
      <c r="E86" s="20">
        <f t="shared" si="2"/>
        <v>-1.651943318834153</v>
      </c>
    </row>
    <row r="87" spans="1:5" x14ac:dyDescent="0.25">
      <c r="A87">
        <v>78</v>
      </c>
      <c r="B87">
        <v>95</v>
      </c>
      <c r="C87">
        <v>22.2</v>
      </c>
      <c r="D87" s="20">
        <f t="shared" si="3"/>
        <v>20.705215090128412</v>
      </c>
      <c r="E87" s="20">
        <f t="shared" si="2"/>
        <v>1.4947849098715871</v>
      </c>
    </row>
    <row r="88" spans="1:5" x14ac:dyDescent="0.25">
      <c r="A88">
        <v>79</v>
      </c>
      <c r="B88">
        <v>95.4</v>
      </c>
      <c r="C88">
        <v>21.5</v>
      </c>
      <c r="D88" s="20">
        <f t="shared" si="3"/>
        <v>20.958382294357904</v>
      </c>
      <c r="E88" s="20">
        <f t="shared" si="2"/>
        <v>0.54161770564209633</v>
      </c>
    </row>
    <row r="89" spans="1:5" x14ac:dyDescent="0.25">
      <c r="A89">
        <v>80</v>
      </c>
      <c r="B89">
        <v>98.6</v>
      </c>
      <c r="C89">
        <v>18.8</v>
      </c>
      <c r="D89" s="20">
        <f t="shared" si="3"/>
        <v>22.9837199281938</v>
      </c>
      <c r="E89" s="20">
        <f t="shared" si="2"/>
        <v>-4.1837199281937991</v>
      </c>
    </row>
    <row r="90" spans="1:5" x14ac:dyDescent="0.25">
      <c r="A90">
        <v>81</v>
      </c>
      <c r="B90">
        <v>95.8</v>
      </c>
      <c r="C90">
        <v>31.4</v>
      </c>
      <c r="D90" s="20">
        <f t="shared" si="3"/>
        <v>21.211549498587388</v>
      </c>
      <c r="E90" s="20">
        <f t="shared" si="2"/>
        <v>10.188450501412611</v>
      </c>
    </row>
    <row r="91" spans="1:5" x14ac:dyDescent="0.25">
      <c r="A91">
        <v>82</v>
      </c>
      <c r="B91">
        <v>89</v>
      </c>
      <c r="C91">
        <v>26.8</v>
      </c>
      <c r="D91" s="20">
        <f t="shared" si="3"/>
        <v>16.90770702668609</v>
      </c>
      <c r="E91" s="20">
        <f t="shared" si="2"/>
        <v>9.8922929733139107</v>
      </c>
    </row>
    <row r="92" spans="1:5" x14ac:dyDescent="0.25">
      <c r="A92">
        <v>83</v>
      </c>
      <c r="B92">
        <v>97.8</v>
      </c>
      <c r="C92">
        <v>18.399999999999999</v>
      </c>
      <c r="D92" s="20">
        <f t="shared" si="3"/>
        <v>22.477385519734824</v>
      </c>
      <c r="E92" s="20">
        <f t="shared" si="2"/>
        <v>-4.0773855197348254</v>
      </c>
    </row>
    <row r="93" spans="1:5" x14ac:dyDescent="0.25">
      <c r="A93">
        <v>84</v>
      </c>
      <c r="B93">
        <v>94.9</v>
      </c>
      <c r="C93">
        <v>27</v>
      </c>
      <c r="D93" s="20">
        <f t="shared" si="3"/>
        <v>20.641923289071045</v>
      </c>
      <c r="E93" s="20">
        <f t="shared" si="2"/>
        <v>6.3580767109289553</v>
      </c>
    </row>
    <row r="94" spans="1:5" x14ac:dyDescent="0.25">
      <c r="A94">
        <v>85</v>
      </c>
      <c r="B94">
        <v>99.8</v>
      </c>
      <c r="C94">
        <v>27</v>
      </c>
      <c r="D94" s="20">
        <f t="shared" si="3"/>
        <v>23.74322154088226</v>
      </c>
      <c r="E94" s="20">
        <f t="shared" si="2"/>
        <v>3.25677845911774</v>
      </c>
    </row>
    <row r="95" spans="1:5" x14ac:dyDescent="0.25">
      <c r="A95">
        <v>86</v>
      </c>
      <c r="B95">
        <v>89.7</v>
      </c>
      <c r="C95">
        <v>26.6</v>
      </c>
      <c r="D95" s="20">
        <f t="shared" si="3"/>
        <v>17.350749634087698</v>
      </c>
      <c r="E95" s="20">
        <f t="shared" si="2"/>
        <v>9.2492503659123031</v>
      </c>
    </row>
    <row r="96" spans="1:5" x14ac:dyDescent="0.25">
      <c r="A96">
        <v>87</v>
      </c>
      <c r="B96">
        <v>88.1</v>
      </c>
      <c r="C96">
        <v>14.9</v>
      </c>
      <c r="D96" s="20">
        <f t="shared" si="3"/>
        <v>16.33808081716974</v>
      </c>
      <c r="E96" s="20">
        <f t="shared" si="2"/>
        <v>-1.4380808171697392</v>
      </c>
    </row>
    <row r="97" spans="1:5" x14ac:dyDescent="0.25">
      <c r="A97">
        <v>88</v>
      </c>
      <c r="B97">
        <v>90.9</v>
      </c>
      <c r="C97">
        <v>23.1</v>
      </c>
      <c r="D97" s="20">
        <f t="shared" si="3"/>
        <v>18.110251246776166</v>
      </c>
      <c r="E97" s="20">
        <f t="shared" si="2"/>
        <v>4.9897487532238358</v>
      </c>
    </row>
    <row r="98" spans="1:5" x14ac:dyDescent="0.25">
      <c r="A98">
        <v>89</v>
      </c>
      <c r="B98">
        <v>86</v>
      </c>
      <c r="C98">
        <v>8.3000000000000007</v>
      </c>
      <c r="D98" s="20">
        <f t="shared" si="3"/>
        <v>15.008952994964936</v>
      </c>
      <c r="E98" s="20">
        <f t="shared" si="2"/>
        <v>-6.7089529949649354</v>
      </c>
    </row>
    <row r="99" spans="1:5" x14ac:dyDescent="0.25">
      <c r="A99">
        <v>90</v>
      </c>
      <c r="B99">
        <v>86.5</v>
      </c>
      <c r="C99">
        <v>14.1</v>
      </c>
      <c r="D99" s="20">
        <f t="shared" si="3"/>
        <v>15.325412000251795</v>
      </c>
      <c r="E99" s="20">
        <f t="shared" si="2"/>
        <v>-1.2254120002517954</v>
      </c>
    </row>
    <row r="100" spans="1:5" x14ac:dyDescent="0.25">
      <c r="A100">
        <v>91</v>
      </c>
      <c r="B100">
        <v>95.6</v>
      </c>
      <c r="C100">
        <v>20.5</v>
      </c>
      <c r="D100" s="20">
        <f t="shared" si="3"/>
        <v>21.084965896472639</v>
      </c>
      <c r="E100" s="20">
        <f t="shared" si="2"/>
        <v>-0.58496589647263875</v>
      </c>
    </row>
    <row r="101" spans="1:5" x14ac:dyDescent="0.25">
      <c r="A101">
        <v>92</v>
      </c>
      <c r="B101">
        <v>93.2</v>
      </c>
      <c r="C101">
        <v>18.2</v>
      </c>
      <c r="D101" s="20">
        <f t="shared" si="3"/>
        <v>19.565962671095718</v>
      </c>
      <c r="E101" s="20">
        <f t="shared" si="2"/>
        <v>-1.3659626710957191</v>
      </c>
    </row>
    <row r="102" spans="1:5" x14ac:dyDescent="0.25">
      <c r="A102">
        <v>93</v>
      </c>
      <c r="B102">
        <v>83.1</v>
      </c>
      <c r="C102">
        <v>8.5</v>
      </c>
      <c r="D102" s="20">
        <f t="shared" si="3"/>
        <v>13.173490764301143</v>
      </c>
      <c r="E102" s="20">
        <f t="shared" si="2"/>
        <v>-4.6734907643011425</v>
      </c>
    </row>
    <row r="103" spans="1:5" x14ac:dyDescent="0.25">
      <c r="A103">
        <v>94</v>
      </c>
      <c r="B103">
        <v>97.5</v>
      </c>
      <c r="C103">
        <v>24.9</v>
      </c>
      <c r="D103" s="20">
        <f t="shared" si="3"/>
        <v>22.287510116562707</v>
      </c>
      <c r="E103" s="20">
        <f t="shared" si="2"/>
        <v>2.6124898834372914</v>
      </c>
    </row>
    <row r="104" spans="1:5" x14ac:dyDescent="0.25">
      <c r="A104">
        <v>95</v>
      </c>
      <c r="B104">
        <v>88.8</v>
      </c>
      <c r="C104">
        <v>9</v>
      </c>
      <c r="D104" s="20">
        <f t="shared" si="3"/>
        <v>16.781123424571348</v>
      </c>
      <c r="E104" s="20">
        <f t="shared" si="2"/>
        <v>-7.7811234245713479</v>
      </c>
    </row>
    <row r="105" spans="1:5" x14ac:dyDescent="0.25">
      <c r="A105">
        <v>96</v>
      </c>
      <c r="B105">
        <v>99.2</v>
      </c>
      <c r="C105">
        <v>17.399999999999999</v>
      </c>
      <c r="D105" s="20">
        <f t="shared" si="3"/>
        <v>23.363470734538033</v>
      </c>
      <c r="E105" s="20">
        <f t="shared" si="2"/>
        <v>-5.9634707345380349</v>
      </c>
    </row>
    <row r="106" spans="1:5" x14ac:dyDescent="0.25">
      <c r="A106">
        <v>97</v>
      </c>
      <c r="B106">
        <v>91.6</v>
      </c>
      <c r="C106">
        <v>9.6</v>
      </c>
      <c r="D106" s="20">
        <f t="shared" si="3"/>
        <v>18.55329385417776</v>
      </c>
      <c r="E106" s="20">
        <f t="shared" si="2"/>
        <v>-8.95329385417776</v>
      </c>
    </row>
    <row r="107" spans="1:5" x14ac:dyDescent="0.25">
      <c r="A107">
        <v>98</v>
      </c>
      <c r="B107">
        <v>86.7</v>
      </c>
      <c r="C107">
        <v>11.3</v>
      </c>
      <c r="D107" s="20">
        <f t="shared" si="3"/>
        <v>15.451995602366537</v>
      </c>
      <c r="E107" s="20">
        <f t="shared" si="2"/>
        <v>-4.1519956023665365</v>
      </c>
    </row>
    <row r="108" spans="1:5" x14ac:dyDescent="0.25">
      <c r="A108">
        <v>99</v>
      </c>
      <c r="B108">
        <v>88.2</v>
      </c>
      <c r="C108">
        <v>17.8</v>
      </c>
      <c r="D108" s="20">
        <f t="shared" si="3"/>
        <v>16.401372618227121</v>
      </c>
      <c r="E108" s="20">
        <f t="shared" si="2"/>
        <v>1.3986273817728794</v>
      </c>
    </row>
    <row r="109" spans="1:5" x14ac:dyDescent="0.25">
      <c r="A109">
        <v>100</v>
      </c>
      <c r="B109">
        <v>94</v>
      </c>
      <c r="C109">
        <v>22.2</v>
      </c>
      <c r="D109" s="20">
        <f t="shared" si="3"/>
        <v>20.072297079554694</v>
      </c>
      <c r="E109" s="20">
        <f t="shared" si="2"/>
        <v>2.1277029204453051</v>
      </c>
    </row>
    <row r="110" spans="1:5" x14ac:dyDescent="0.25">
      <c r="A110">
        <v>101</v>
      </c>
      <c r="B110">
        <v>95</v>
      </c>
      <c r="C110">
        <v>21.2</v>
      </c>
      <c r="D110" s="20">
        <f t="shared" si="3"/>
        <v>20.705215090128412</v>
      </c>
      <c r="E110" s="20">
        <f t="shared" si="2"/>
        <v>0.49478490987158708</v>
      </c>
    </row>
    <row r="111" spans="1:5" x14ac:dyDescent="0.25">
      <c r="A111">
        <v>102</v>
      </c>
      <c r="B111">
        <v>92</v>
      </c>
      <c r="C111">
        <v>20.399999999999999</v>
      </c>
      <c r="D111" s="20">
        <f t="shared" si="3"/>
        <v>18.806461058407251</v>
      </c>
      <c r="E111" s="20">
        <f t="shared" si="2"/>
        <v>1.5935389415927474</v>
      </c>
    </row>
    <row r="112" spans="1:5" x14ac:dyDescent="0.25">
      <c r="A112">
        <v>103</v>
      </c>
      <c r="B112">
        <v>89.2</v>
      </c>
      <c r="C112">
        <v>20.100000000000001</v>
      </c>
      <c r="D112" s="20">
        <f t="shared" si="3"/>
        <v>17.034290628800839</v>
      </c>
      <c r="E112" s="20">
        <f t="shared" si="2"/>
        <v>3.0657093711991621</v>
      </c>
    </row>
    <row r="113" spans="1:5" x14ac:dyDescent="0.25">
      <c r="A113">
        <v>104</v>
      </c>
      <c r="B113">
        <v>95.5</v>
      </c>
      <c r="C113">
        <v>22.3</v>
      </c>
      <c r="D113" s="20">
        <f t="shared" si="3"/>
        <v>21.021674095415271</v>
      </c>
      <c r="E113" s="20">
        <f t="shared" si="2"/>
        <v>1.2783259045847295</v>
      </c>
    </row>
    <row r="114" spans="1:5" x14ac:dyDescent="0.25">
      <c r="A114">
        <v>105</v>
      </c>
      <c r="B114">
        <v>98.6</v>
      </c>
      <c r="C114">
        <v>25.4</v>
      </c>
      <c r="D114" s="20">
        <f t="shared" si="3"/>
        <v>22.9837199281938</v>
      </c>
      <c r="E114" s="20">
        <f t="shared" si="2"/>
        <v>2.4162800718061987</v>
      </c>
    </row>
    <row r="115" spans="1:5" x14ac:dyDescent="0.25">
      <c r="A115">
        <v>106</v>
      </c>
      <c r="B115">
        <v>87.3</v>
      </c>
      <c r="C115">
        <v>18</v>
      </c>
      <c r="D115" s="20">
        <f t="shared" si="3"/>
        <v>15.831746408710771</v>
      </c>
      <c r="E115" s="20">
        <f t="shared" si="2"/>
        <v>2.1682535912892291</v>
      </c>
    </row>
    <row r="116" spans="1:5" x14ac:dyDescent="0.25">
      <c r="A116">
        <v>107</v>
      </c>
      <c r="B116">
        <v>102.8</v>
      </c>
      <c r="C116">
        <v>19.3</v>
      </c>
      <c r="D116" s="20">
        <f t="shared" si="3"/>
        <v>25.641975572603428</v>
      </c>
      <c r="E116" s="20">
        <f t="shared" si="2"/>
        <v>-6.3419755726034275</v>
      </c>
    </row>
    <row r="117" spans="1:5" x14ac:dyDescent="0.25">
      <c r="A117">
        <v>108</v>
      </c>
      <c r="B117">
        <v>101.6</v>
      </c>
      <c r="C117">
        <v>18.3</v>
      </c>
      <c r="D117" s="20">
        <f t="shared" si="3"/>
        <v>24.882473959914961</v>
      </c>
      <c r="E117" s="20">
        <f t="shared" si="2"/>
        <v>-6.5824739599149602</v>
      </c>
    </row>
    <row r="118" spans="1:5" x14ac:dyDescent="0.25">
      <c r="A118">
        <v>109</v>
      </c>
      <c r="B118">
        <v>88.7</v>
      </c>
      <c r="C118">
        <v>17.3</v>
      </c>
      <c r="D118" s="20">
        <f t="shared" si="3"/>
        <v>16.71783162351398</v>
      </c>
      <c r="E118" s="20">
        <f t="shared" si="2"/>
        <v>0.58216837648602038</v>
      </c>
    </row>
    <row r="119" spans="1:5" x14ac:dyDescent="0.25">
      <c r="A119">
        <v>110</v>
      </c>
      <c r="B119">
        <v>92.3</v>
      </c>
      <c r="C119">
        <v>21.4</v>
      </c>
      <c r="D119" s="20">
        <f t="shared" si="3"/>
        <v>18.996336461579368</v>
      </c>
      <c r="E119" s="20">
        <f t="shared" si="2"/>
        <v>2.4036635384206306</v>
      </c>
    </row>
    <row r="120" spans="1:5" x14ac:dyDescent="0.25">
      <c r="A120">
        <v>111</v>
      </c>
      <c r="B120">
        <v>90.6</v>
      </c>
      <c r="C120">
        <v>19.7</v>
      </c>
      <c r="D120" s="20">
        <f t="shared" si="3"/>
        <v>17.920375843604042</v>
      </c>
      <c r="E120" s="20">
        <f t="shared" si="2"/>
        <v>1.7796241563959576</v>
      </c>
    </row>
    <row r="121" spans="1:5" x14ac:dyDescent="0.25">
      <c r="A121">
        <v>112</v>
      </c>
      <c r="B121">
        <v>105</v>
      </c>
      <c r="C121">
        <v>28</v>
      </c>
      <c r="D121" s="20">
        <f t="shared" si="3"/>
        <v>27.034395195865599</v>
      </c>
      <c r="E121" s="20">
        <f t="shared" si="2"/>
        <v>0.96560480413440075</v>
      </c>
    </row>
    <row r="122" spans="1:5" x14ac:dyDescent="0.25">
      <c r="A122">
        <v>113</v>
      </c>
      <c r="B122">
        <v>95</v>
      </c>
      <c r="C122">
        <v>22.1</v>
      </c>
      <c r="D122" s="20">
        <f t="shared" si="3"/>
        <v>20.705215090128412</v>
      </c>
      <c r="E122" s="20">
        <f t="shared" si="2"/>
        <v>1.3947849098715892</v>
      </c>
    </row>
    <row r="123" spans="1:5" x14ac:dyDescent="0.25">
      <c r="A123">
        <v>114</v>
      </c>
      <c r="B123">
        <v>89.6</v>
      </c>
      <c r="C123">
        <v>21.3</v>
      </c>
      <c r="D123" s="20">
        <f t="shared" si="3"/>
        <v>17.287457833030324</v>
      </c>
      <c r="E123" s="20">
        <f t="shared" si="2"/>
        <v>4.012542166969677</v>
      </c>
    </row>
    <row r="124" spans="1:5" x14ac:dyDescent="0.25">
      <c r="A124">
        <v>115</v>
      </c>
      <c r="B124">
        <v>92.4</v>
      </c>
      <c r="C124">
        <v>26.7</v>
      </c>
      <c r="D124" s="20">
        <f t="shared" si="3"/>
        <v>19.059628262636743</v>
      </c>
      <c r="E124" s="20">
        <f t="shared" si="2"/>
        <v>7.6403717373632567</v>
      </c>
    </row>
    <row r="125" spans="1:5" x14ac:dyDescent="0.25">
      <c r="A125">
        <v>116</v>
      </c>
      <c r="B125">
        <v>86.6</v>
      </c>
      <c r="C125">
        <v>16.7</v>
      </c>
      <c r="D125" s="20">
        <f t="shared" si="3"/>
        <v>15.388703801309163</v>
      </c>
      <c r="E125" s="20">
        <f t="shared" si="2"/>
        <v>1.3112961986908367</v>
      </c>
    </row>
    <row r="126" spans="1:5" x14ac:dyDescent="0.25">
      <c r="A126">
        <v>117</v>
      </c>
      <c r="B126">
        <v>90</v>
      </c>
      <c r="C126">
        <v>20.100000000000001</v>
      </c>
      <c r="D126" s="20">
        <f t="shared" si="3"/>
        <v>17.540625037259815</v>
      </c>
      <c r="E126" s="20">
        <f t="shared" si="2"/>
        <v>2.5593749627401863</v>
      </c>
    </row>
    <row r="127" spans="1:5" x14ac:dyDescent="0.25">
      <c r="A127">
        <v>118</v>
      </c>
      <c r="B127">
        <v>90</v>
      </c>
      <c r="C127">
        <v>13.9</v>
      </c>
      <c r="D127" s="20">
        <f t="shared" si="3"/>
        <v>17.540625037259815</v>
      </c>
      <c r="E127" s="20">
        <f t="shared" si="2"/>
        <v>-3.6406250372598148</v>
      </c>
    </row>
    <row r="128" spans="1:5" x14ac:dyDescent="0.25">
      <c r="A128">
        <v>119</v>
      </c>
      <c r="B128">
        <v>92.4</v>
      </c>
      <c r="C128">
        <v>25.8</v>
      </c>
      <c r="D128" s="20">
        <f t="shared" si="3"/>
        <v>19.059628262636743</v>
      </c>
      <c r="E128" s="20">
        <f t="shared" si="2"/>
        <v>6.7403717373632581</v>
      </c>
    </row>
    <row r="129" spans="1:5" x14ac:dyDescent="0.25">
      <c r="A129">
        <v>120</v>
      </c>
      <c r="B129">
        <v>87.5</v>
      </c>
      <c r="C129">
        <v>18.100000000000001</v>
      </c>
      <c r="D129" s="20">
        <f t="shared" si="3"/>
        <v>15.958330010825513</v>
      </c>
      <c r="E129" s="20">
        <f t="shared" si="2"/>
        <v>2.1416699891744884</v>
      </c>
    </row>
    <row r="130" spans="1:5" x14ac:dyDescent="0.25">
      <c r="A130">
        <v>121</v>
      </c>
      <c r="B130">
        <v>99.2</v>
      </c>
      <c r="C130">
        <v>27.9</v>
      </c>
      <c r="D130" s="20">
        <f t="shared" si="3"/>
        <v>23.363470734538033</v>
      </c>
      <c r="E130" s="20">
        <f t="shared" si="2"/>
        <v>4.5365292654619651</v>
      </c>
    </row>
    <row r="131" spans="1:5" x14ac:dyDescent="0.25">
      <c r="A131">
        <v>122</v>
      </c>
      <c r="B131">
        <v>98.1</v>
      </c>
      <c r="C131">
        <v>25.3</v>
      </c>
      <c r="D131" s="20">
        <f t="shared" si="3"/>
        <v>22.667260922906941</v>
      </c>
      <c r="E131" s="20">
        <f t="shared" si="2"/>
        <v>2.6327390770930599</v>
      </c>
    </row>
    <row r="132" spans="1:5" x14ac:dyDescent="0.25">
      <c r="A132">
        <v>123</v>
      </c>
      <c r="B132">
        <v>83.3</v>
      </c>
      <c r="C132">
        <v>14.7</v>
      </c>
      <c r="D132" s="20">
        <f t="shared" si="3"/>
        <v>13.300074366415892</v>
      </c>
      <c r="E132" s="20">
        <f t="shared" si="2"/>
        <v>1.3999256335841075</v>
      </c>
    </row>
    <row r="133" spans="1:5" x14ac:dyDescent="0.25">
      <c r="A133">
        <v>124</v>
      </c>
      <c r="B133">
        <v>86.1</v>
      </c>
      <c r="C133">
        <v>16</v>
      </c>
      <c r="D133" s="20">
        <f t="shared" si="3"/>
        <v>15.072244796022304</v>
      </c>
      <c r="E133" s="20">
        <f t="shared" si="2"/>
        <v>0.9277552039776964</v>
      </c>
    </row>
    <row r="134" spans="1:5" x14ac:dyDescent="0.25">
      <c r="A134">
        <v>125</v>
      </c>
      <c r="B134">
        <v>84.1</v>
      </c>
      <c r="C134">
        <v>13.8</v>
      </c>
      <c r="D134" s="20">
        <f t="shared" si="3"/>
        <v>13.806408774874861</v>
      </c>
      <c r="E134" s="20">
        <f t="shared" si="2"/>
        <v>-6.4087748748598017E-3</v>
      </c>
    </row>
    <row r="135" spans="1:5" x14ac:dyDescent="0.25">
      <c r="A135">
        <v>126</v>
      </c>
      <c r="B135">
        <v>89.9</v>
      </c>
      <c r="C135">
        <v>17.5</v>
      </c>
      <c r="D135" s="20">
        <f t="shared" si="3"/>
        <v>17.477333236202448</v>
      </c>
      <c r="E135" s="20">
        <f t="shared" si="2"/>
        <v>2.2666763797552392E-2</v>
      </c>
    </row>
    <row r="136" spans="1:5" x14ac:dyDescent="0.25">
      <c r="A136">
        <v>127</v>
      </c>
      <c r="B136">
        <v>92.1</v>
      </c>
      <c r="C136">
        <v>27.2</v>
      </c>
      <c r="D136" s="20">
        <f t="shared" si="3"/>
        <v>18.869752859464619</v>
      </c>
      <c r="E136" s="20">
        <f t="shared" si="2"/>
        <v>8.3302471405353806</v>
      </c>
    </row>
    <row r="137" spans="1:5" x14ac:dyDescent="0.25">
      <c r="A137">
        <v>128</v>
      </c>
      <c r="B137">
        <v>78</v>
      </c>
      <c r="C137">
        <v>17.399999999999999</v>
      </c>
      <c r="D137" s="20">
        <f t="shared" si="3"/>
        <v>9.9456089103751779</v>
      </c>
      <c r="E137" s="20">
        <f t="shared" si="2"/>
        <v>7.4543910896248207</v>
      </c>
    </row>
    <row r="138" spans="1:5" x14ac:dyDescent="0.25">
      <c r="A138">
        <v>129</v>
      </c>
      <c r="B138">
        <v>93.5</v>
      </c>
      <c r="C138">
        <v>20.8</v>
      </c>
      <c r="D138" s="20">
        <f t="shared" si="3"/>
        <v>19.755838074267828</v>
      </c>
      <c r="E138" s="20">
        <f t="shared" ref="E138:E201" si="4">(C138-D138)</f>
        <v>1.0441619257321726</v>
      </c>
    </row>
    <row r="139" spans="1:5" x14ac:dyDescent="0.25">
      <c r="A139">
        <v>130</v>
      </c>
      <c r="B139">
        <v>87</v>
      </c>
      <c r="C139">
        <v>14.9</v>
      </c>
      <c r="D139" s="20">
        <f t="shared" ref="D139:D202" si="5">$P$6+$O$6*B139</f>
        <v>15.641871005538654</v>
      </c>
      <c r="E139" s="20">
        <f t="shared" si="4"/>
        <v>-0.74187100553865371</v>
      </c>
    </row>
    <row r="140" spans="1:5" x14ac:dyDescent="0.25">
      <c r="A140">
        <v>131</v>
      </c>
      <c r="B140">
        <v>90.1</v>
      </c>
      <c r="C140">
        <v>18.100000000000001</v>
      </c>
      <c r="D140" s="20">
        <f t="shared" si="5"/>
        <v>17.603916838317183</v>
      </c>
      <c r="E140" s="20">
        <f t="shared" si="4"/>
        <v>0.49608316168281874</v>
      </c>
    </row>
    <row r="141" spans="1:5" x14ac:dyDescent="0.25">
      <c r="A141">
        <v>132</v>
      </c>
      <c r="B141">
        <v>90.3</v>
      </c>
      <c r="C141">
        <v>22.7</v>
      </c>
      <c r="D141" s="20">
        <f t="shared" si="5"/>
        <v>17.730500440431925</v>
      </c>
      <c r="E141" s="20">
        <f t="shared" si="4"/>
        <v>4.9694995595680744</v>
      </c>
    </row>
    <row r="142" spans="1:5" x14ac:dyDescent="0.25">
      <c r="A142">
        <v>133</v>
      </c>
      <c r="B142">
        <v>99.8</v>
      </c>
      <c r="C142">
        <v>23.6</v>
      </c>
      <c r="D142" s="20">
        <f t="shared" si="5"/>
        <v>23.74322154088226</v>
      </c>
      <c r="E142" s="20">
        <f t="shared" si="4"/>
        <v>-0.14322154088225858</v>
      </c>
    </row>
    <row r="143" spans="1:5" x14ac:dyDescent="0.25">
      <c r="A143">
        <v>134</v>
      </c>
      <c r="B143">
        <v>89.4</v>
      </c>
      <c r="C143">
        <v>26.1</v>
      </c>
      <c r="D143" s="20">
        <f t="shared" si="5"/>
        <v>17.160874230915582</v>
      </c>
      <c r="E143" s="20">
        <f t="shared" si="4"/>
        <v>8.9391257690844199</v>
      </c>
    </row>
    <row r="144" spans="1:5" x14ac:dyDescent="0.25">
      <c r="A144">
        <v>135</v>
      </c>
      <c r="B144">
        <v>87.2</v>
      </c>
      <c r="C144">
        <v>24.4</v>
      </c>
      <c r="D144" s="20">
        <f t="shared" si="5"/>
        <v>15.768454607653403</v>
      </c>
      <c r="E144" s="20">
        <f t="shared" si="4"/>
        <v>8.6315453923465952</v>
      </c>
    </row>
    <row r="145" spans="1:5" x14ac:dyDescent="0.25">
      <c r="A145">
        <v>136</v>
      </c>
      <c r="B145">
        <v>101.1</v>
      </c>
      <c r="C145">
        <v>27.1</v>
      </c>
      <c r="D145" s="20">
        <f t="shared" si="5"/>
        <v>24.566014954628095</v>
      </c>
      <c r="E145" s="20">
        <f t="shared" si="4"/>
        <v>2.5339850453719066</v>
      </c>
    </row>
    <row r="146" spans="1:5" x14ac:dyDescent="0.25">
      <c r="A146">
        <v>137</v>
      </c>
      <c r="B146">
        <v>86.1</v>
      </c>
      <c r="C146">
        <v>21.8</v>
      </c>
      <c r="D146" s="20">
        <f t="shared" si="5"/>
        <v>15.072244796022304</v>
      </c>
      <c r="E146" s="20">
        <f t="shared" si="4"/>
        <v>6.7277552039776971</v>
      </c>
    </row>
    <row r="147" spans="1:5" x14ac:dyDescent="0.25">
      <c r="A147">
        <v>138</v>
      </c>
      <c r="B147">
        <v>98.6</v>
      </c>
      <c r="C147">
        <v>29.4</v>
      </c>
      <c r="D147" s="20">
        <f t="shared" si="5"/>
        <v>22.9837199281938</v>
      </c>
      <c r="E147" s="20">
        <f t="shared" si="4"/>
        <v>6.4162800718061987</v>
      </c>
    </row>
    <row r="148" spans="1:5" x14ac:dyDescent="0.25">
      <c r="A148">
        <v>139</v>
      </c>
      <c r="B148">
        <v>88.5</v>
      </c>
      <c r="C148">
        <v>22.3</v>
      </c>
      <c r="D148" s="20">
        <f t="shared" si="5"/>
        <v>16.591248021399231</v>
      </c>
      <c r="E148" s="20">
        <f t="shared" si="4"/>
        <v>5.7087519786007697</v>
      </c>
    </row>
    <row r="149" spans="1:5" x14ac:dyDescent="0.25">
      <c r="A149">
        <v>140</v>
      </c>
      <c r="B149">
        <v>106.6</v>
      </c>
      <c r="C149">
        <v>20.399999999999999</v>
      </c>
      <c r="D149" s="20">
        <f t="shared" si="5"/>
        <v>28.047064012783551</v>
      </c>
      <c r="E149" s="20">
        <f t="shared" si="4"/>
        <v>-7.6470640127835523</v>
      </c>
    </row>
    <row r="150" spans="1:5" x14ac:dyDescent="0.25">
      <c r="A150">
        <v>141</v>
      </c>
      <c r="B150">
        <v>93.1</v>
      </c>
      <c r="C150">
        <v>24.9</v>
      </c>
      <c r="D150" s="20">
        <f t="shared" si="5"/>
        <v>19.502670870038337</v>
      </c>
      <c r="E150" s="20">
        <f t="shared" si="4"/>
        <v>5.3973291299616619</v>
      </c>
    </row>
    <row r="151" spans="1:5" x14ac:dyDescent="0.25">
      <c r="A151">
        <v>142</v>
      </c>
      <c r="B151">
        <v>93</v>
      </c>
      <c r="C151">
        <v>18.3</v>
      </c>
      <c r="D151" s="20">
        <f t="shared" si="5"/>
        <v>19.439379068980969</v>
      </c>
      <c r="E151" s="20">
        <f t="shared" si="4"/>
        <v>-1.1393790689809684</v>
      </c>
    </row>
    <row r="152" spans="1:5" x14ac:dyDescent="0.25">
      <c r="A152">
        <v>143</v>
      </c>
      <c r="B152">
        <v>91</v>
      </c>
      <c r="C152">
        <v>23.3</v>
      </c>
      <c r="D152" s="20">
        <f t="shared" si="5"/>
        <v>18.173543047833533</v>
      </c>
      <c r="E152" s="20">
        <f t="shared" si="4"/>
        <v>5.1264569521664676</v>
      </c>
    </row>
    <row r="153" spans="1:5" x14ac:dyDescent="0.25">
      <c r="A153">
        <v>144</v>
      </c>
      <c r="B153">
        <v>77.099999999999994</v>
      </c>
      <c r="C153">
        <v>9.4</v>
      </c>
      <c r="D153" s="20">
        <f t="shared" si="5"/>
        <v>9.3759827008588275</v>
      </c>
      <c r="E153" s="20">
        <f t="shared" si="4"/>
        <v>2.4017299141172899E-2</v>
      </c>
    </row>
    <row r="154" spans="1:5" x14ac:dyDescent="0.25">
      <c r="A154">
        <v>145</v>
      </c>
      <c r="B154">
        <v>85.3</v>
      </c>
      <c r="C154">
        <v>10.3</v>
      </c>
      <c r="D154" s="20">
        <f t="shared" si="5"/>
        <v>14.565910387563328</v>
      </c>
      <c r="E154" s="20">
        <f t="shared" si="4"/>
        <v>-4.2659103875633271</v>
      </c>
    </row>
    <row r="155" spans="1:5" x14ac:dyDescent="0.25">
      <c r="A155">
        <v>146</v>
      </c>
      <c r="B155">
        <v>81.900000000000006</v>
      </c>
      <c r="C155">
        <v>14.2</v>
      </c>
      <c r="D155" s="20">
        <f t="shared" si="5"/>
        <v>12.413989151612689</v>
      </c>
      <c r="E155" s="20">
        <f t="shared" si="4"/>
        <v>1.7860108483873098</v>
      </c>
    </row>
    <row r="156" spans="1:5" x14ac:dyDescent="0.25">
      <c r="A156">
        <v>147</v>
      </c>
      <c r="B156">
        <v>99.1</v>
      </c>
      <c r="C156">
        <v>19.2</v>
      </c>
      <c r="D156" s="20">
        <f t="shared" si="5"/>
        <v>23.300178933480659</v>
      </c>
      <c r="E156" s="20">
        <f t="shared" si="4"/>
        <v>-4.1001789334806595</v>
      </c>
    </row>
    <row r="157" spans="1:5" x14ac:dyDescent="0.25">
      <c r="A157">
        <v>148</v>
      </c>
      <c r="B157">
        <v>100.5</v>
      </c>
      <c r="C157">
        <v>29.6</v>
      </c>
      <c r="D157" s="20">
        <f t="shared" si="5"/>
        <v>24.186264148283868</v>
      </c>
      <c r="E157" s="20">
        <f t="shared" si="4"/>
        <v>5.4137358517161331</v>
      </c>
    </row>
    <row r="158" spans="1:5" x14ac:dyDescent="0.25">
      <c r="A158">
        <v>149</v>
      </c>
      <c r="B158">
        <v>76.5</v>
      </c>
      <c r="C158">
        <v>5.3</v>
      </c>
      <c r="D158" s="20">
        <f t="shared" si="5"/>
        <v>8.9962318945146009</v>
      </c>
      <c r="E158" s="20">
        <f t="shared" si="4"/>
        <v>-3.6962318945146011</v>
      </c>
    </row>
    <row r="159" spans="1:5" x14ac:dyDescent="0.25">
      <c r="A159">
        <v>150</v>
      </c>
      <c r="B159">
        <v>106.8</v>
      </c>
      <c r="C159">
        <v>25.2</v>
      </c>
      <c r="D159" s="20">
        <f t="shared" si="5"/>
        <v>28.1736476148983</v>
      </c>
      <c r="E159" s="20">
        <f t="shared" si="4"/>
        <v>-2.9736476148983009</v>
      </c>
    </row>
    <row r="160" spans="1:5" x14ac:dyDescent="0.25">
      <c r="A160">
        <v>151</v>
      </c>
      <c r="B160">
        <v>77.599999999999994</v>
      </c>
      <c r="C160">
        <v>9.4</v>
      </c>
      <c r="D160" s="20">
        <f t="shared" si="5"/>
        <v>9.6924417061456865</v>
      </c>
      <c r="E160" s="20">
        <f t="shared" si="4"/>
        <v>-0.2924417061456861</v>
      </c>
    </row>
    <row r="161" spans="1:5" x14ac:dyDescent="0.25">
      <c r="A161">
        <v>152</v>
      </c>
      <c r="B161">
        <v>102.9</v>
      </c>
      <c r="C161">
        <v>19.600000000000001</v>
      </c>
      <c r="D161" s="20">
        <f t="shared" si="5"/>
        <v>25.705267373660803</v>
      </c>
      <c r="E161" s="20">
        <f t="shared" si="4"/>
        <v>-6.1052673736608014</v>
      </c>
    </row>
    <row r="162" spans="1:5" x14ac:dyDescent="0.25">
      <c r="A162">
        <v>153</v>
      </c>
      <c r="B162">
        <v>72.8</v>
      </c>
      <c r="C162">
        <v>10.1</v>
      </c>
      <c r="D162" s="20">
        <f t="shared" si="5"/>
        <v>6.6544352553918316</v>
      </c>
      <c r="E162" s="20">
        <f t="shared" si="4"/>
        <v>3.4455647446081681</v>
      </c>
    </row>
    <row r="163" spans="1:5" x14ac:dyDescent="0.25">
      <c r="A163">
        <v>154</v>
      </c>
      <c r="B163">
        <v>88.2</v>
      </c>
      <c r="C163">
        <v>16.5</v>
      </c>
      <c r="D163" s="20">
        <f t="shared" si="5"/>
        <v>16.401372618227121</v>
      </c>
      <c r="E163" s="20">
        <f t="shared" si="4"/>
        <v>9.8627381772878664E-2</v>
      </c>
    </row>
    <row r="164" spans="1:5" x14ac:dyDescent="0.25">
      <c r="A164">
        <v>155</v>
      </c>
      <c r="B164">
        <v>100.1</v>
      </c>
      <c r="C164">
        <v>21</v>
      </c>
      <c r="D164" s="20">
        <f t="shared" si="5"/>
        <v>23.933096944054377</v>
      </c>
      <c r="E164" s="20">
        <f t="shared" si="4"/>
        <v>-2.9330969440543768</v>
      </c>
    </row>
    <row r="165" spans="1:5" x14ac:dyDescent="0.25">
      <c r="A165">
        <v>156</v>
      </c>
      <c r="B165">
        <v>83.5</v>
      </c>
      <c r="C165">
        <v>17.3</v>
      </c>
      <c r="D165" s="20">
        <f t="shared" si="5"/>
        <v>13.426657968530634</v>
      </c>
      <c r="E165" s="20">
        <f t="shared" si="4"/>
        <v>3.8733420314693667</v>
      </c>
    </row>
    <row r="166" spans="1:5" x14ac:dyDescent="0.25">
      <c r="A166">
        <v>157</v>
      </c>
      <c r="B166">
        <v>105</v>
      </c>
      <c r="C166">
        <v>31.2</v>
      </c>
      <c r="D166" s="20">
        <f t="shared" si="5"/>
        <v>27.034395195865599</v>
      </c>
      <c r="E166" s="20">
        <f t="shared" si="4"/>
        <v>4.1656048041344</v>
      </c>
    </row>
    <row r="167" spans="1:5" x14ac:dyDescent="0.25">
      <c r="A167">
        <v>158</v>
      </c>
      <c r="B167">
        <v>90.8</v>
      </c>
      <c r="C167">
        <v>10</v>
      </c>
      <c r="D167" s="20">
        <f t="shared" si="5"/>
        <v>18.046959445718784</v>
      </c>
      <c r="E167" s="20">
        <f t="shared" si="4"/>
        <v>-8.0469594457187839</v>
      </c>
    </row>
    <row r="168" spans="1:5" x14ac:dyDescent="0.25">
      <c r="A168">
        <v>159</v>
      </c>
      <c r="B168">
        <v>76.599999999999994</v>
      </c>
      <c r="C168">
        <v>12.5</v>
      </c>
      <c r="D168" s="20">
        <f t="shared" si="5"/>
        <v>9.0595236955719685</v>
      </c>
      <c r="E168" s="20">
        <f t="shared" si="4"/>
        <v>3.4404763044280315</v>
      </c>
    </row>
    <row r="169" spans="1:5" x14ac:dyDescent="0.25">
      <c r="A169">
        <v>160</v>
      </c>
      <c r="B169">
        <v>92.4</v>
      </c>
      <c r="C169">
        <v>22.5</v>
      </c>
      <c r="D169" s="20">
        <f t="shared" si="5"/>
        <v>19.059628262636743</v>
      </c>
      <c r="E169" s="20">
        <f t="shared" si="4"/>
        <v>3.4403717373632574</v>
      </c>
    </row>
    <row r="170" spans="1:5" x14ac:dyDescent="0.25">
      <c r="A170">
        <v>161</v>
      </c>
      <c r="B170">
        <v>81.2</v>
      </c>
      <c r="C170">
        <v>9.4</v>
      </c>
      <c r="D170" s="20">
        <f t="shared" si="5"/>
        <v>11.970946544211081</v>
      </c>
      <c r="E170" s="20">
        <f t="shared" si="4"/>
        <v>-2.5709465442110808</v>
      </c>
    </row>
    <row r="171" spans="1:5" x14ac:dyDescent="0.25">
      <c r="A171">
        <v>162</v>
      </c>
      <c r="B171">
        <v>95.6</v>
      </c>
      <c r="C171">
        <v>14.6</v>
      </c>
      <c r="D171" s="20">
        <f t="shared" si="5"/>
        <v>21.084965896472639</v>
      </c>
      <c r="E171" s="20">
        <f t="shared" si="4"/>
        <v>-6.4849658964726391</v>
      </c>
    </row>
    <row r="172" spans="1:5" x14ac:dyDescent="0.25">
      <c r="A172">
        <v>163</v>
      </c>
      <c r="B172">
        <v>92.1</v>
      </c>
      <c r="C172">
        <v>13</v>
      </c>
      <c r="D172" s="20">
        <f t="shared" si="5"/>
        <v>18.869752859464619</v>
      </c>
      <c r="E172" s="20">
        <f t="shared" si="4"/>
        <v>-5.8697528594646187</v>
      </c>
    </row>
    <row r="173" spans="1:5" x14ac:dyDescent="0.25">
      <c r="A173">
        <v>164</v>
      </c>
      <c r="B173">
        <v>83.4</v>
      </c>
      <c r="C173">
        <v>15.1</v>
      </c>
      <c r="D173" s="20">
        <f t="shared" si="5"/>
        <v>13.363366167473266</v>
      </c>
      <c r="E173" s="20">
        <f t="shared" si="4"/>
        <v>1.7366338325267332</v>
      </c>
    </row>
    <row r="174" spans="1:5" x14ac:dyDescent="0.25">
      <c r="A174">
        <v>165</v>
      </c>
      <c r="B174">
        <v>106</v>
      </c>
      <c r="C174">
        <v>27.3</v>
      </c>
      <c r="D174" s="20">
        <f t="shared" si="5"/>
        <v>27.667313206439331</v>
      </c>
      <c r="E174" s="20">
        <f t="shared" si="4"/>
        <v>-0.36731320643933074</v>
      </c>
    </row>
    <row r="175" spans="1:5" x14ac:dyDescent="0.25">
      <c r="A175">
        <v>166</v>
      </c>
      <c r="B175">
        <v>95.1</v>
      </c>
      <c r="C175">
        <v>19.2</v>
      </c>
      <c r="D175" s="20">
        <f t="shared" si="5"/>
        <v>20.76850689118578</v>
      </c>
      <c r="E175" s="20">
        <f t="shared" si="4"/>
        <v>-1.5685068911857805</v>
      </c>
    </row>
    <row r="176" spans="1:5" x14ac:dyDescent="0.25">
      <c r="A176">
        <v>167</v>
      </c>
      <c r="B176">
        <v>90.4</v>
      </c>
      <c r="C176">
        <v>21.8</v>
      </c>
      <c r="D176" s="20">
        <f t="shared" si="5"/>
        <v>17.793792241489307</v>
      </c>
      <c r="E176" s="20">
        <f t="shared" si="4"/>
        <v>4.0062077585106941</v>
      </c>
    </row>
    <row r="177" spans="1:5" x14ac:dyDescent="0.25">
      <c r="A177">
        <v>168</v>
      </c>
      <c r="B177">
        <v>100.4</v>
      </c>
      <c r="C177">
        <v>20.3</v>
      </c>
      <c r="D177" s="20">
        <f t="shared" si="5"/>
        <v>24.122972347226501</v>
      </c>
      <c r="E177" s="20">
        <f t="shared" si="4"/>
        <v>-3.8229723472265</v>
      </c>
    </row>
    <row r="178" spans="1:5" x14ac:dyDescent="0.25">
      <c r="A178">
        <v>169</v>
      </c>
      <c r="B178">
        <v>115.9</v>
      </c>
      <c r="C178">
        <v>36.299999999999997</v>
      </c>
      <c r="D178" s="20">
        <f t="shared" si="5"/>
        <v>33.933201511119151</v>
      </c>
      <c r="E178" s="20">
        <f t="shared" si="4"/>
        <v>2.3667984888808462</v>
      </c>
    </row>
    <row r="179" spans="1:5" x14ac:dyDescent="0.25">
      <c r="A179">
        <v>170</v>
      </c>
      <c r="B179">
        <v>90.8</v>
      </c>
      <c r="C179">
        <v>16.5</v>
      </c>
      <c r="D179" s="20">
        <f t="shared" si="5"/>
        <v>18.046959445718784</v>
      </c>
      <c r="E179" s="20">
        <f t="shared" si="4"/>
        <v>-1.5469594457187839</v>
      </c>
    </row>
    <row r="180" spans="1:5" x14ac:dyDescent="0.25">
      <c r="A180">
        <v>171</v>
      </c>
      <c r="B180">
        <v>81.900000000000006</v>
      </c>
      <c r="C180">
        <v>3</v>
      </c>
      <c r="D180" s="20">
        <f t="shared" si="5"/>
        <v>12.413989151612689</v>
      </c>
      <c r="E180" s="20">
        <f t="shared" si="4"/>
        <v>-9.4139891516126895</v>
      </c>
    </row>
    <row r="181" spans="1:5" x14ac:dyDescent="0.25">
      <c r="A181">
        <v>172</v>
      </c>
      <c r="B181">
        <v>75</v>
      </c>
      <c r="C181">
        <v>0.7</v>
      </c>
      <c r="D181" s="20">
        <f t="shared" si="5"/>
        <v>8.0468548786540168</v>
      </c>
      <c r="E181" s="20">
        <f t="shared" si="4"/>
        <v>-7.3468548786540167</v>
      </c>
    </row>
    <row r="182" spans="1:5" x14ac:dyDescent="0.25">
      <c r="A182">
        <v>173</v>
      </c>
      <c r="B182">
        <v>90.3</v>
      </c>
      <c r="C182">
        <v>20.5</v>
      </c>
      <c r="D182" s="20">
        <f t="shared" si="5"/>
        <v>17.730500440431925</v>
      </c>
      <c r="E182" s="20">
        <f t="shared" si="4"/>
        <v>2.7694995595680751</v>
      </c>
    </row>
    <row r="183" spans="1:5" x14ac:dyDescent="0.25">
      <c r="A183">
        <v>174</v>
      </c>
      <c r="B183">
        <v>90.3</v>
      </c>
      <c r="C183">
        <v>16.899999999999999</v>
      </c>
      <c r="D183" s="20">
        <f t="shared" si="5"/>
        <v>17.730500440431925</v>
      </c>
      <c r="E183" s="20">
        <f t="shared" si="4"/>
        <v>-0.83050044043192628</v>
      </c>
    </row>
    <row r="184" spans="1:5" x14ac:dyDescent="0.25">
      <c r="A184">
        <v>175</v>
      </c>
      <c r="B184">
        <v>108.8</v>
      </c>
      <c r="C184">
        <v>25.3</v>
      </c>
      <c r="D184" s="20">
        <f t="shared" si="5"/>
        <v>29.439483636045736</v>
      </c>
      <c r="E184" s="20">
        <f t="shared" si="4"/>
        <v>-4.1394836360457354</v>
      </c>
    </row>
    <row r="185" spans="1:5" x14ac:dyDescent="0.25">
      <c r="A185">
        <v>176</v>
      </c>
      <c r="B185">
        <v>79.400000000000006</v>
      </c>
      <c r="C185">
        <v>9.9</v>
      </c>
      <c r="D185" s="20">
        <f t="shared" si="5"/>
        <v>10.831694125178387</v>
      </c>
      <c r="E185" s="20">
        <f t="shared" si="4"/>
        <v>-0.93169412517838701</v>
      </c>
    </row>
    <row r="186" spans="1:5" x14ac:dyDescent="0.25">
      <c r="A186">
        <v>177</v>
      </c>
      <c r="B186">
        <v>83.2</v>
      </c>
      <c r="C186">
        <v>13.1</v>
      </c>
      <c r="D186" s="20">
        <f t="shared" si="5"/>
        <v>13.236782565358524</v>
      </c>
      <c r="E186" s="20">
        <f t="shared" si="4"/>
        <v>-0.13678256535852462</v>
      </c>
    </row>
    <row r="187" spans="1:5" x14ac:dyDescent="0.25">
      <c r="A187">
        <v>178</v>
      </c>
      <c r="B187">
        <v>110.3</v>
      </c>
      <c r="C187">
        <v>29.9</v>
      </c>
      <c r="D187" s="20">
        <f t="shared" si="5"/>
        <v>30.388860651906313</v>
      </c>
      <c r="E187" s="20">
        <f t="shared" si="4"/>
        <v>-0.48886065190631456</v>
      </c>
    </row>
    <row r="188" spans="1:5" x14ac:dyDescent="0.25">
      <c r="A188">
        <v>179</v>
      </c>
      <c r="B188">
        <v>92.7</v>
      </c>
      <c r="C188">
        <v>22.5</v>
      </c>
      <c r="D188" s="20">
        <f t="shared" si="5"/>
        <v>19.249503665808859</v>
      </c>
      <c r="E188" s="20">
        <f t="shared" si="4"/>
        <v>3.2504963341911406</v>
      </c>
    </row>
    <row r="189" spans="1:5" x14ac:dyDescent="0.25">
      <c r="A189">
        <v>180</v>
      </c>
      <c r="B189">
        <v>104.5</v>
      </c>
      <c r="C189">
        <v>16.899999999999999</v>
      </c>
      <c r="D189" s="20">
        <f t="shared" si="5"/>
        <v>26.71793619057874</v>
      </c>
      <c r="E189" s="20">
        <f t="shared" si="4"/>
        <v>-9.8179361905787417</v>
      </c>
    </row>
    <row r="190" spans="1:5" x14ac:dyDescent="0.25">
      <c r="A190">
        <v>181</v>
      </c>
      <c r="B190">
        <v>104.6</v>
      </c>
      <c r="C190">
        <v>26.6</v>
      </c>
      <c r="D190" s="20">
        <f t="shared" si="5"/>
        <v>26.781227991636115</v>
      </c>
      <c r="E190" s="20">
        <f t="shared" si="4"/>
        <v>-0.18122799163611347</v>
      </c>
    </row>
    <row r="191" spans="1:5" x14ac:dyDescent="0.25">
      <c r="A191">
        <v>182</v>
      </c>
      <c r="B191">
        <v>69.400000000000006</v>
      </c>
      <c r="C191">
        <v>0</v>
      </c>
      <c r="D191" s="20">
        <f t="shared" si="5"/>
        <v>4.5025140194411932</v>
      </c>
      <c r="E191" s="20">
        <f t="shared" si="4"/>
        <v>-4.5025140194411932</v>
      </c>
    </row>
    <row r="192" spans="1:5" x14ac:dyDescent="0.25">
      <c r="A192">
        <v>183</v>
      </c>
      <c r="B192">
        <v>83.6</v>
      </c>
      <c r="C192">
        <v>11.5</v>
      </c>
      <c r="D192" s="20">
        <f t="shared" si="5"/>
        <v>13.489949769588002</v>
      </c>
      <c r="E192" s="20">
        <f t="shared" si="4"/>
        <v>-1.9899497695880015</v>
      </c>
    </row>
    <row r="193" spans="1:5" x14ac:dyDescent="0.25">
      <c r="A193">
        <v>184</v>
      </c>
      <c r="B193">
        <v>86.8</v>
      </c>
      <c r="C193">
        <v>12.1</v>
      </c>
      <c r="D193" s="20">
        <f t="shared" si="5"/>
        <v>15.515287403423912</v>
      </c>
      <c r="E193" s="20">
        <f t="shared" si="4"/>
        <v>-3.4152874034239122</v>
      </c>
    </row>
    <row r="194" spans="1:5" x14ac:dyDescent="0.25">
      <c r="A194">
        <v>185</v>
      </c>
      <c r="B194">
        <v>90.4</v>
      </c>
      <c r="C194">
        <v>17.5</v>
      </c>
      <c r="D194" s="20">
        <f t="shared" si="5"/>
        <v>17.793792241489307</v>
      </c>
      <c r="E194" s="20">
        <f t="shared" si="4"/>
        <v>-0.2937922414893066</v>
      </c>
    </row>
    <row r="195" spans="1:5" x14ac:dyDescent="0.25">
      <c r="A195">
        <v>186</v>
      </c>
      <c r="B195">
        <v>83.7</v>
      </c>
      <c r="C195">
        <v>8.6</v>
      </c>
      <c r="D195" s="20">
        <f t="shared" si="5"/>
        <v>13.553241570645383</v>
      </c>
      <c r="E195" s="20">
        <f t="shared" si="4"/>
        <v>-4.9532415706453836</v>
      </c>
    </row>
    <row r="196" spans="1:5" x14ac:dyDescent="0.25">
      <c r="A196">
        <v>187</v>
      </c>
      <c r="B196">
        <v>109.3</v>
      </c>
      <c r="C196">
        <v>23.6</v>
      </c>
      <c r="D196" s="20">
        <f t="shared" si="5"/>
        <v>29.755942641332595</v>
      </c>
      <c r="E196" s="20">
        <f t="shared" si="4"/>
        <v>-6.1559426413325937</v>
      </c>
    </row>
    <row r="197" spans="1:5" x14ac:dyDescent="0.25">
      <c r="A197">
        <v>188</v>
      </c>
      <c r="B197">
        <v>98.9</v>
      </c>
      <c r="C197">
        <v>20.399999999999999</v>
      </c>
      <c r="D197" s="20">
        <f t="shared" si="5"/>
        <v>23.173595331365924</v>
      </c>
      <c r="E197" s="20">
        <f t="shared" si="4"/>
        <v>-2.7735953313659252</v>
      </c>
    </row>
    <row r="198" spans="1:5" x14ac:dyDescent="0.25">
      <c r="A198">
        <v>189</v>
      </c>
      <c r="B198">
        <v>98</v>
      </c>
      <c r="C198">
        <v>20.5</v>
      </c>
      <c r="D198" s="20">
        <f t="shared" si="5"/>
        <v>22.603969121849566</v>
      </c>
      <c r="E198" s="20">
        <f t="shared" si="4"/>
        <v>-2.1039691218495662</v>
      </c>
    </row>
    <row r="199" spans="1:5" x14ac:dyDescent="0.25">
      <c r="A199">
        <v>190</v>
      </c>
      <c r="B199">
        <v>101.2</v>
      </c>
      <c r="C199">
        <v>24.4</v>
      </c>
      <c r="D199" s="20">
        <f t="shared" si="5"/>
        <v>24.629306755685477</v>
      </c>
      <c r="E199" s="20">
        <f t="shared" si="4"/>
        <v>-0.22930675568547798</v>
      </c>
    </row>
    <row r="200" spans="1:5" x14ac:dyDescent="0.25">
      <c r="A200">
        <v>191</v>
      </c>
      <c r="B200">
        <v>80.599999999999994</v>
      </c>
      <c r="C200">
        <v>11.4</v>
      </c>
      <c r="D200" s="20">
        <f t="shared" si="5"/>
        <v>11.591195737866848</v>
      </c>
      <c r="E200" s="20">
        <f t="shared" si="4"/>
        <v>-0.19119573786684718</v>
      </c>
    </row>
    <row r="201" spans="1:5" x14ac:dyDescent="0.25">
      <c r="A201">
        <v>192</v>
      </c>
      <c r="B201">
        <v>113.7</v>
      </c>
      <c r="C201">
        <v>38.1</v>
      </c>
      <c r="D201" s="20">
        <f t="shared" si="5"/>
        <v>32.540781887856966</v>
      </c>
      <c r="E201" s="20">
        <f t="shared" si="4"/>
        <v>5.5592181121430357</v>
      </c>
    </row>
    <row r="202" spans="1:5" x14ac:dyDescent="0.25">
      <c r="A202">
        <v>193</v>
      </c>
      <c r="B202">
        <v>94.1</v>
      </c>
      <c r="C202">
        <v>15.9</v>
      </c>
      <c r="D202" s="20">
        <f t="shared" si="5"/>
        <v>20.135588880612062</v>
      </c>
      <c r="E202" s="20">
        <f t="shared" ref="E202:E261" si="6">(C202-D202)</f>
        <v>-4.2355888806120614</v>
      </c>
    </row>
    <row r="203" spans="1:5" x14ac:dyDescent="0.25">
      <c r="A203">
        <v>194</v>
      </c>
      <c r="B203">
        <v>105.7</v>
      </c>
      <c r="C203">
        <v>24.7</v>
      </c>
      <c r="D203" s="20">
        <f t="shared" ref="D203:D261" si="7">$P$6+$O$6*B203</f>
        <v>27.477437803267208</v>
      </c>
      <c r="E203" s="20">
        <f t="shared" si="6"/>
        <v>-2.7774378032672082</v>
      </c>
    </row>
    <row r="204" spans="1:5" x14ac:dyDescent="0.25">
      <c r="A204">
        <v>195</v>
      </c>
      <c r="B204">
        <v>85.6</v>
      </c>
      <c r="C204">
        <v>22.8</v>
      </c>
      <c r="D204" s="20">
        <f t="shared" si="7"/>
        <v>14.755785790735445</v>
      </c>
      <c r="E204" s="20">
        <f t="shared" si="6"/>
        <v>8.0442142092645561</v>
      </c>
    </row>
    <row r="205" spans="1:5" x14ac:dyDescent="0.25">
      <c r="A205">
        <v>196</v>
      </c>
      <c r="B205">
        <v>96.6</v>
      </c>
      <c r="C205">
        <v>25.5</v>
      </c>
      <c r="D205" s="20">
        <f t="shared" si="7"/>
        <v>21.717883907046357</v>
      </c>
      <c r="E205" s="20">
        <f t="shared" si="6"/>
        <v>3.7821160929536433</v>
      </c>
    </row>
    <row r="206" spans="1:5" x14ac:dyDescent="0.25">
      <c r="A206">
        <v>197</v>
      </c>
      <c r="B206">
        <v>86</v>
      </c>
      <c r="C206">
        <v>22</v>
      </c>
      <c r="D206" s="20">
        <f t="shared" si="7"/>
        <v>15.008952994964936</v>
      </c>
      <c r="E206" s="20">
        <f t="shared" si="6"/>
        <v>6.9910470050350639</v>
      </c>
    </row>
    <row r="207" spans="1:5" x14ac:dyDescent="0.25">
      <c r="A207">
        <v>198</v>
      </c>
      <c r="B207">
        <v>89.7</v>
      </c>
      <c r="C207">
        <v>17.7</v>
      </c>
      <c r="D207" s="20">
        <f t="shared" si="7"/>
        <v>17.350749634087698</v>
      </c>
      <c r="E207" s="20">
        <f t="shared" si="6"/>
        <v>0.34925036591230096</v>
      </c>
    </row>
    <row r="208" spans="1:5" x14ac:dyDescent="0.25">
      <c r="A208">
        <v>199</v>
      </c>
      <c r="B208">
        <v>78</v>
      </c>
      <c r="C208">
        <v>6.6</v>
      </c>
      <c r="D208" s="20">
        <f t="shared" si="7"/>
        <v>9.9456089103751779</v>
      </c>
      <c r="E208" s="20">
        <f t="shared" si="6"/>
        <v>-3.3456089103751783</v>
      </c>
    </row>
    <row r="209" spans="1:5" x14ac:dyDescent="0.25">
      <c r="A209">
        <v>200</v>
      </c>
      <c r="B209">
        <v>89.7</v>
      </c>
      <c r="C209">
        <v>23.6</v>
      </c>
      <c r="D209" s="20">
        <f t="shared" si="7"/>
        <v>17.350749634087698</v>
      </c>
      <c r="E209" s="20">
        <f t="shared" si="6"/>
        <v>6.2492503659123031</v>
      </c>
    </row>
    <row r="210" spans="1:5" x14ac:dyDescent="0.25">
      <c r="A210">
        <v>201</v>
      </c>
      <c r="B210">
        <v>89.2</v>
      </c>
      <c r="C210">
        <v>12.2</v>
      </c>
      <c r="D210" s="20">
        <f t="shared" si="7"/>
        <v>17.034290628800839</v>
      </c>
      <c r="E210" s="20">
        <f t="shared" si="6"/>
        <v>-4.83429062880084</v>
      </c>
    </row>
    <row r="211" spans="1:5" x14ac:dyDescent="0.25">
      <c r="A211">
        <v>202</v>
      </c>
      <c r="B211">
        <v>85.7</v>
      </c>
      <c r="C211">
        <v>22.1</v>
      </c>
      <c r="D211" s="20">
        <f t="shared" si="7"/>
        <v>14.819077591792819</v>
      </c>
      <c r="E211" s="20">
        <f t="shared" si="6"/>
        <v>7.2809224082071822</v>
      </c>
    </row>
    <row r="212" spans="1:5" x14ac:dyDescent="0.25">
      <c r="A212">
        <v>203</v>
      </c>
      <c r="B212">
        <v>103.1</v>
      </c>
      <c r="C212">
        <v>28.7</v>
      </c>
      <c r="D212" s="20">
        <f t="shared" si="7"/>
        <v>25.831850975775538</v>
      </c>
      <c r="E212" s="20">
        <f t="shared" si="6"/>
        <v>2.8681490242244614</v>
      </c>
    </row>
    <row r="213" spans="1:5" x14ac:dyDescent="0.25">
      <c r="A213">
        <v>204</v>
      </c>
      <c r="B213">
        <v>89.1</v>
      </c>
      <c r="C213">
        <v>6</v>
      </c>
      <c r="D213" s="20">
        <f t="shared" si="7"/>
        <v>16.970998827743465</v>
      </c>
      <c r="E213" s="20">
        <f t="shared" si="6"/>
        <v>-10.970998827743465</v>
      </c>
    </row>
    <row r="214" spans="1:5" x14ac:dyDescent="0.25">
      <c r="A214">
        <v>205</v>
      </c>
      <c r="B214">
        <v>113.9</v>
      </c>
      <c r="C214">
        <v>34.799999999999997</v>
      </c>
      <c r="D214" s="20">
        <f t="shared" si="7"/>
        <v>32.667365489971715</v>
      </c>
      <c r="E214" s="20">
        <f t="shared" si="6"/>
        <v>2.1326345100282822</v>
      </c>
    </row>
    <row r="215" spans="1:5" x14ac:dyDescent="0.25">
      <c r="A215">
        <v>206</v>
      </c>
      <c r="B215">
        <v>96.3</v>
      </c>
      <c r="C215">
        <v>16.600000000000001</v>
      </c>
      <c r="D215" s="20">
        <f t="shared" si="7"/>
        <v>21.528008503874247</v>
      </c>
      <c r="E215" s="20">
        <f t="shared" si="6"/>
        <v>-4.9280085038742456</v>
      </c>
    </row>
    <row r="216" spans="1:5" x14ac:dyDescent="0.25">
      <c r="A216">
        <v>207</v>
      </c>
      <c r="B216">
        <v>93.9</v>
      </c>
      <c r="C216">
        <v>32.9</v>
      </c>
      <c r="D216" s="20">
        <f t="shared" si="7"/>
        <v>20.00900527849732</v>
      </c>
      <c r="E216" s="20">
        <f t="shared" si="6"/>
        <v>12.890994721502679</v>
      </c>
    </row>
    <row r="217" spans="1:5" x14ac:dyDescent="0.25">
      <c r="A217">
        <v>208</v>
      </c>
      <c r="B217">
        <v>101.3</v>
      </c>
      <c r="C217">
        <v>32.799999999999997</v>
      </c>
      <c r="D217" s="20">
        <f t="shared" si="7"/>
        <v>24.692598556742837</v>
      </c>
      <c r="E217" s="20">
        <f t="shared" si="6"/>
        <v>8.1074014432571602</v>
      </c>
    </row>
    <row r="218" spans="1:5" x14ac:dyDescent="0.25">
      <c r="A218">
        <v>209</v>
      </c>
      <c r="B218">
        <v>83.9</v>
      </c>
      <c r="C218">
        <v>9.6</v>
      </c>
      <c r="D218" s="20">
        <f t="shared" si="7"/>
        <v>13.679825172760125</v>
      </c>
      <c r="E218" s="20">
        <f t="shared" si="6"/>
        <v>-4.0798251727601258</v>
      </c>
    </row>
    <row r="219" spans="1:5" x14ac:dyDescent="0.25">
      <c r="A219">
        <v>210</v>
      </c>
      <c r="B219">
        <v>84.4</v>
      </c>
      <c r="C219">
        <v>10.8</v>
      </c>
      <c r="D219" s="20">
        <f t="shared" si="7"/>
        <v>13.996284178046984</v>
      </c>
      <c r="E219" s="20">
        <f t="shared" si="6"/>
        <v>-3.1962841780469837</v>
      </c>
    </row>
    <row r="220" spans="1:5" x14ac:dyDescent="0.25">
      <c r="A220">
        <v>211</v>
      </c>
      <c r="B220">
        <v>79.400000000000006</v>
      </c>
      <c r="C220">
        <v>7.1</v>
      </c>
      <c r="D220" s="20">
        <f t="shared" si="7"/>
        <v>10.831694125178387</v>
      </c>
      <c r="E220" s="20">
        <f t="shared" si="6"/>
        <v>-3.7316941251783877</v>
      </c>
    </row>
    <row r="221" spans="1:5" x14ac:dyDescent="0.25">
      <c r="A221">
        <v>212</v>
      </c>
      <c r="B221">
        <v>104</v>
      </c>
      <c r="C221">
        <v>27.2</v>
      </c>
      <c r="D221" s="20">
        <f t="shared" si="7"/>
        <v>26.401477185291881</v>
      </c>
      <c r="E221" s="20">
        <f t="shared" si="6"/>
        <v>0.79852281470811803</v>
      </c>
    </row>
    <row r="222" spans="1:5" x14ac:dyDescent="0.25">
      <c r="A222">
        <v>213</v>
      </c>
      <c r="B222">
        <v>89.7</v>
      </c>
      <c r="C222">
        <v>19.5</v>
      </c>
      <c r="D222" s="20">
        <f t="shared" si="7"/>
        <v>17.350749634087698</v>
      </c>
      <c r="E222" s="20">
        <f t="shared" si="6"/>
        <v>2.1492503659123017</v>
      </c>
    </row>
    <row r="223" spans="1:5" x14ac:dyDescent="0.25">
      <c r="A223">
        <v>214</v>
      </c>
      <c r="B223">
        <v>97.6</v>
      </c>
      <c r="C223">
        <v>18.7</v>
      </c>
      <c r="D223" s="20">
        <f t="shared" si="7"/>
        <v>22.350801917620075</v>
      </c>
      <c r="E223" s="20">
        <f t="shared" si="6"/>
        <v>-3.6508019176200754</v>
      </c>
    </row>
    <row r="224" spans="1:5" x14ac:dyDescent="0.25">
      <c r="A224">
        <v>215</v>
      </c>
      <c r="B224">
        <v>87.6</v>
      </c>
      <c r="C224">
        <v>19.5</v>
      </c>
      <c r="D224" s="20">
        <f t="shared" si="7"/>
        <v>16.021621811882881</v>
      </c>
      <c r="E224" s="20">
        <f t="shared" si="6"/>
        <v>3.4783781881171194</v>
      </c>
    </row>
    <row r="225" spans="1:5" x14ac:dyDescent="0.25">
      <c r="A225">
        <v>216</v>
      </c>
      <c r="B225">
        <v>122.1</v>
      </c>
      <c r="C225">
        <v>47.5</v>
      </c>
      <c r="D225" s="20">
        <f t="shared" si="7"/>
        <v>37.857293176676208</v>
      </c>
      <c r="E225" s="20">
        <f t="shared" si="6"/>
        <v>9.6427068233237918</v>
      </c>
    </row>
    <row r="226" spans="1:5" x14ac:dyDescent="0.25">
      <c r="A226">
        <v>217</v>
      </c>
      <c r="B226">
        <v>81.099999999999994</v>
      </c>
      <c r="C226">
        <v>13.6</v>
      </c>
      <c r="D226" s="20">
        <f t="shared" si="7"/>
        <v>11.907654743153707</v>
      </c>
      <c r="E226" s="20">
        <f t="shared" si="6"/>
        <v>1.6923452568462931</v>
      </c>
    </row>
    <row r="227" spans="1:5" x14ac:dyDescent="0.25">
      <c r="A227">
        <v>218</v>
      </c>
      <c r="B227">
        <v>81.5</v>
      </c>
      <c r="C227">
        <v>7.5</v>
      </c>
      <c r="D227" s="20">
        <f t="shared" si="7"/>
        <v>12.160821947383198</v>
      </c>
      <c r="E227" s="20">
        <f t="shared" si="6"/>
        <v>-4.660821947383198</v>
      </c>
    </row>
    <row r="228" spans="1:5" x14ac:dyDescent="0.25">
      <c r="A228">
        <v>219</v>
      </c>
      <c r="B228">
        <v>100</v>
      </c>
      <c r="C228">
        <v>24.5</v>
      </c>
      <c r="D228" s="20">
        <f t="shared" si="7"/>
        <v>23.869805142997009</v>
      </c>
      <c r="E228" s="20">
        <f t="shared" si="6"/>
        <v>0.63019485700299072</v>
      </c>
    </row>
    <row r="229" spans="1:5" x14ac:dyDescent="0.25">
      <c r="A229">
        <v>220</v>
      </c>
      <c r="B229">
        <v>88.7</v>
      </c>
      <c r="C229">
        <v>15</v>
      </c>
      <c r="D229" s="20">
        <f t="shared" si="7"/>
        <v>16.71783162351398</v>
      </c>
      <c r="E229" s="20">
        <f t="shared" si="6"/>
        <v>-1.7178316235139803</v>
      </c>
    </row>
    <row r="230" spans="1:5" x14ac:dyDescent="0.25">
      <c r="A230">
        <v>221</v>
      </c>
      <c r="B230">
        <v>91.8</v>
      </c>
      <c r="C230">
        <v>12.4</v>
      </c>
      <c r="D230" s="20">
        <f t="shared" si="7"/>
        <v>18.679877456292509</v>
      </c>
      <c r="E230" s="20">
        <f t="shared" si="6"/>
        <v>-6.2798774562925086</v>
      </c>
    </row>
    <row r="231" spans="1:5" x14ac:dyDescent="0.25">
      <c r="A231">
        <v>222</v>
      </c>
      <c r="B231">
        <v>110.4</v>
      </c>
      <c r="C231">
        <v>26</v>
      </c>
      <c r="D231" s="20">
        <f t="shared" si="7"/>
        <v>30.452152452963702</v>
      </c>
      <c r="E231" s="20">
        <f t="shared" si="6"/>
        <v>-4.452152452963702</v>
      </c>
    </row>
    <row r="232" spans="1:5" x14ac:dyDescent="0.25">
      <c r="A232">
        <v>223</v>
      </c>
      <c r="B232">
        <v>87.6</v>
      </c>
      <c r="C232">
        <v>11.5</v>
      </c>
      <c r="D232" s="20">
        <f t="shared" si="7"/>
        <v>16.021621811882881</v>
      </c>
      <c r="E232" s="20">
        <f t="shared" si="6"/>
        <v>-4.5216218118828806</v>
      </c>
    </row>
    <row r="233" spans="1:5" x14ac:dyDescent="0.25">
      <c r="A233">
        <v>224</v>
      </c>
      <c r="B233">
        <v>82.8</v>
      </c>
      <c r="C233">
        <v>5.2</v>
      </c>
      <c r="D233" s="20">
        <f t="shared" si="7"/>
        <v>12.983615361129033</v>
      </c>
      <c r="E233" s="20">
        <f t="shared" si="6"/>
        <v>-7.7836153611290326</v>
      </c>
    </row>
    <row r="234" spans="1:5" x14ac:dyDescent="0.25">
      <c r="A234">
        <v>225</v>
      </c>
      <c r="B234">
        <v>95.3</v>
      </c>
      <c r="C234">
        <v>10.9</v>
      </c>
      <c r="D234" s="20">
        <f t="shared" si="7"/>
        <v>20.895090493300522</v>
      </c>
      <c r="E234" s="20">
        <f t="shared" si="6"/>
        <v>-9.9950904933005216</v>
      </c>
    </row>
    <row r="235" spans="1:5" x14ac:dyDescent="0.25">
      <c r="A235">
        <v>226</v>
      </c>
      <c r="B235">
        <v>78.2</v>
      </c>
      <c r="C235">
        <v>12.5</v>
      </c>
      <c r="D235" s="20">
        <f t="shared" si="7"/>
        <v>10.072192512489927</v>
      </c>
      <c r="E235" s="20">
        <f t="shared" si="6"/>
        <v>2.4278074875100728</v>
      </c>
    </row>
    <row r="236" spans="1:5" x14ac:dyDescent="0.25">
      <c r="A236">
        <v>227</v>
      </c>
      <c r="B236">
        <v>91.1</v>
      </c>
      <c r="C236">
        <v>14.8</v>
      </c>
      <c r="D236" s="20">
        <f t="shared" si="7"/>
        <v>18.236834848890901</v>
      </c>
      <c r="E236" s="20">
        <f t="shared" si="6"/>
        <v>-3.4368348488909</v>
      </c>
    </row>
    <row r="237" spans="1:5" x14ac:dyDescent="0.25">
      <c r="A237">
        <v>228</v>
      </c>
      <c r="B237">
        <v>96.7</v>
      </c>
      <c r="C237">
        <v>25.2</v>
      </c>
      <c r="D237" s="20">
        <f t="shared" si="7"/>
        <v>21.781175708103738</v>
      </c>
      <c r="E237" s="20">
        <f t="shared" si="6"/>
        <v>3.4188242918962608</v>
      </c>
    </row>
    <row r="238" spans="1:5" x14ac:dyDescent="0.25">
      <c r="A238">
        <v>229</v>
      </c>
      <c r="B238">
        <v>89.4</v>
      </c>
      <c r="C238">
        <v>14.9</v>
      </c>
      <c r="D238" s="20">
        <f t="shared" si="7"/>
        <v>17.160874230915582</v>
      </c>
      <c r="E238" s="20">
        <f t="shared" si="6"/>
        <v>-2.2608742309155812</v>
      </c>
    </row>
    <row r="239" spans="1:5" x14ac:dyDescent="0.25">
      <c r="A239">
        <v>230</v>
      </c>
      <c r="B239">
        <v>93</v>
      </c>
      <c r="C239">
        <v>17</v>
      </c>
      <c r="D239" s="20">
        <f t="shared" si="7"/>
        <v>19.439379068980969</v>
      </c>
      <c r="E239" s="20">
        <f t="shared" si="6"/>
        <v>-2.4393790689809691</v>
      </c>
    </row>
    <row r="240" spans="1:5" x14ac:dyDescent="0.25">
      <c r="A240">
        <v>231</v>
      </c>
      <c r="B240">
        <v>86.4</v>
      </c>
      <c r="C240">
        <v>10.6</v>
      </c>
      <c r="D240" s="20">
        <f t="shared" si="7"/>
        <v>15.262120199194428</v>
      </c>
      <c r="E240" s="20">
        <f t="shared" si="6"/>
        <v>-4.6621201991944279</v>
      </c>
    </row>
    <row r="241" spans="1:5" x14ac:dyDescent="0.25">
      <c r="A241">
        <v>232</v>
      </c>
      <c r="B241">
        <v>96.7</v>
      </c>
      <c r="C241">
        <v>16.100000000000001</v>
      </c>
      <c r="D241" s="20">
        <f t="shared" si="7"/>
        <v>21.781175708103738</v>
      </c>
      <c r="E241" s="20">
        <f t="shared" si="6"/>
        <v>-5.6811757081037371</v>
      </c>
    </row>
    <row r="242" spans="1:5" x14ac:dyDescent="0.25">
      <c r="A242">
        <v>233</v>
      </c>
      <c r="B242">
        <v>88.1</v>
      </c>
      <c r="C242">
        <v>15.4</v>
      </c>
      <c r="D242" s="20">
        <f t="shared" si="7"/>
        <v>16.33808081716974</v>
      </c>
      <c r="E242" s="20">
        <f t="shared" si="6"/>
        <v>-0.93808081716973923</v>
      </c>
    </row>
    <row r="243" spans="1:5" x14ac:dyDescent="0.25">
      <c r="A243">
        <v>234</v>
      </c>
      <c r="B243">
        <v>94.9</v>
      </c>
      <c r="C243">
        <v>26.7</v>
      </c>
      <c r="D243" s="20">
        <f t="shared" si="7"/>
        <v>20.641923289071045</v>
      </c>
      <c r="E243" s="20">
        <f t="shared" si="6"/>
        <v>6.0580767109289546</v>
      </c>
    </row>
    <row r="244" spans="1:5" x14ac:dyDescent="0.25">
      <c r="A244">
        <v>235</v>
      </c>
      <c r="B244">
        <v>93.3</v>
      </c>
      <c r="C244">
        <v>25.8</v>
      </c>
      <c r="D244" s="20">
        <f t="shared" si="7"/>
        <v>19.629254472153086</v>
      </c>
      <c r="E244" s="20">
        <f t="shared" si="6"/>
        <v>6.1707455278469148</v>
      </c>
    </row>
    <row r="245" spans="1:5" x14ac:dyDescent="0.25">
      <c r="A245">
        <v>236</v>
      </c>
      <c r="B245">
        <v>95.6</v>
      </c>
      <c r="C245">
        <v>18.600000000000001</v>
      </c>
      <c r="D245" s="20">
        <f t="shared" si="7"/>
        <v>21.084965896472639</v>
      </c>
      <c r="E245" s="20">
        <f t="shared" si="6"/>
        <v>-2.4849658964726373</v>
      </c>
    </row>
    <row r="246" spans="1:5" x14ac:dyDescent="0.25">
      <c r="A246">
        <v>237</v>
      </c>
      <c r="B246">
        <v>98.2</v>
      </c>
      <c r="C246">
        <v>24.8</v>
      </c>
      <c r="D246" s="20">
        <f t="shared" si="7"/>
        <v>22.730552723964315</v>
      </c>
      <c r="E246" s="20">
        <f t="shared" si="6"/>
        <v>2.0694472760356852</v>
      </c>
    </row>
    <row r="247" spans="1:5" x14ac:dyDescent="0.25">
      <c r="A247">
        <v>238</v>
      </c>
      <c r="B247">
        <v>113.8</v>
      </c>
      <c r="C247">
        <v>27.3</v>
      </c>
      <c r="D247" s="20">
        <f t="shared" si="7"/>
        <v>32.60407368891434</v>
      </c>
      <c r="E247" s="20">
        <f t="shared" si="6"/>
        <v>-5.3040736889143396</v>
      </c>
    </row>
    <row r="248" spans="1:5" x14ac:dyDescent="0.25">
      <c r="A248">
        <v>239</v>
      </c>
      <c r="B248">
        <v>82.8</v>
      </c>
      <c r="C248">
        <v>12.4</v>
      </c>
      <c r="D248" s="20">
        <f t="shared" si="7"/>
        <v>12.983615361129033</v>
      </c>
      <c r="E248" s="20">
        <f t="shared" si="6"/>
        <v>-0.58361536112903245</v>
      </c>
    </row>
    <row r="249" spans="1:5" x14ac:dyDescent="0.25">
      <c r="A249">
        <v>240</v>
      </c>
      <c r="B249">
        <v>100.5</v>
      </c>
      <c r="C249">
        <v>29.9</v>
      </c>
      <c r="D249" s="20">
        <f t="shared" si="7"/>
        <v>24.186264148283868</v>
      </c>
      <c r="E249" s="20">
        <f t="shared" si="6"/>
        <v>5.7137358517161303</v>
      </c>
    </row>
    <row r="250" spans="1:5" x14ac:dyDescent="0.25">
      <c r="A250">
        <v>241</v>
      </c>
      <c r="B250">
        <v>79.7</v>
      </c>
      <c r="C250">
        <v>17</v>
      </c>
      <c r="D250" s="20">
        <f t="shared" si="7"/>
        <v>11.021569528350504</v>
      </c>
      <c r="E250" s="20">
        <f t="shared" si="6"/>
        <v>5.9784304716494958</v>
      </c>
    </row>
    <row r="251" spans="1:5" x14ac:dyDescent="0.25">
      <c r="A251">
        <v>242</v>
      </c>
      <c r="B251">
        <v>118</v>
      </c>
      <c r="C251">
        <v>35</v>
      </c>
      <c r="D251" s="20">
        <f t="shared" si="7"/>
        <v>35.262329333323962</v>
      </c>
      <c r="E251" s="20">
        <f t="shared" si="6"/>
        <v>-0.26232933332396158</v>
      </c>
    </row>
    <row r="252" spans="1:5" x14ac:dyDescent="0.25">
      <c r="A252">
        <v>243</v>
      </c>
      <c r="B252">
        <v>109</v>
      </c>
      <c r="C252">
        <v>30.4</v>
      </c>
      <c r="D252" s="20">
        <f t="shared" si="7"/>
        <v>29.566067238160485</v>
      </c>
      <c r="E252" s="20">
        <f t="shared" si="6"/>
        <v>0.83393276183951315</v>
      </c>
    </row>
    <row r="253" spans="1:5" x14ac:dyDescent="0.25">
      <c r="A253">
        <v>244</v>
      </c>
      <c r="B253">
        <v>113.4</v>
      </c>
      <c r="C253">
        <v>32.6</v>
      </c>
      <c r="D253" s="20">
        <f t="shared" si="7"/>
        <v>32.350906484684856</v>
      </c>
      <c r="E253" s="20">
        <f t="shared" si="6"/>
        <v>0.24909351531514545</v>
      </c>
    </row>
    <row r="254" spans="1:5" x14ac:dyDescent="0.25">
      <c r="A254">
        <v>245</v>
      </c>
      <c r="B254">
        <v>106.1</v>
      </c>
      <c r="C254">
        <v>29</v>
      </c>
      <c r="D254" s="20">
        <f t="shared" si="7"/>
        <v>27.730605007496692</v>
      </c>
      <c r="E254" s="20">
        <f t="shared" si="6"/>
        <v>1.2693949925033081</v>
      </c>
    </row>
    <row r="255" spans="1:5" x14ac:dyDescent="0.25">
      <c r="A255">
        <v>246</v>
      </c>
      <c r="B255">
        <v>84.3</v>
      </c>
      <c r="C255">
        <v>15.2</v>
      </c>
      <c r="D255" s="20">
        <f t="shared" si="7"/>
        <v>13.93299237698961</v>
      </c>
      <c r="E255" s="20">
        <f t="shared" si="6"/>
        <v>1.2670076230103895</v>
      </c>
    </row>
    <row r="256" spans="1:5" x14ac:dyDescent="0.25">
      <c r="A256">
        <v>247</v>
      </c>
      <c r="B256">
        <v>107.6</v>
      </c>
      <c r="C256">
        <v>30.2</v>
      </c>
      <c r="D256" s="20">
        <f t="shared" si="7"/>
        <v>28.679982023357269</v>
      </c>
      <c r="E256" s="20">
        <f t="shared" si="6"/>
        <v>1.5200179766427304</v>
      </c>
    </row>
    <row r="257" spans="1:5" x14ac:dyDescent="0.25">
      <c r="A257">
        <v>248</v>
      </c>
      <c r="B257">
        <v>83.6</v>
      </c>
      <c r="C257">
        <v>11</v>
      </c>
      <c r="D257" s="20">
        <f t="shared" si="7"/>
        <v>13.489949769588002</v>
      </c>
      <c r="E257" s="20">
        <f t="shared" si="6"/>
        <v>-2.4899497695880015</v>
      </c>
    </row>
    <row r="258" spans="1:5" x14ac:dyDescent="0.25">
      <c r="A258">
        <v>249</v>
      </c>
      <c r="B258">
        <v>105</v>
      </c>
      <c r="C258">
        <v>33.6</v>
      </c>
      <c r="D258" s="20">
        <f t="shared" si="7"/>
        <v>27.034395195865599</v>
      </c>
      <c r="E258" s="20">
        <f t="shared" si="6"/>
        <v>6.5656048041344022</v>
      </c>
    </row>
    <row r="259" spans="1:5" x14ac:dyDescent="0.25">
      <c r="A259">
        <v>250</v>
      </c>
      <c r="B259">
        <v>111.5</v>
      </c>
      <c r="C259">
        <v>29.3</v>
      </c>
      <c r="D259" s="20">
        <f t="shared" si="7"/>
        <v>31.14836226459478</v>
      </c>
      <c r="E259" s="20">
        <f t="shared" si="6"/>
        <v>-1.8483622645947797</v>
      </c>
    </row>
    <row r="260" spans="1:5" x14ac:dyDescent="0.25">
      <c r="A260">
        <v>251</v>
      </c>
      <c r="B260">
        <v>101.3</v>
      </c>
      <c r="C260">
        <v>26</v>
      </c>
      <c r="D260" s="20">
        <f t="shared" si="7"/>
        <v>24.692598556742837</v>
      </c>
      <c r="E260" s="20">
        <f t="shared" si="6"/>
        <v>1.307401443257163</v>
      </c>
    </row>
    <row r="261" spans="1:5" x14ac:dyDescent="0.25">
      <c r="A261">
        <v>252</v>
      </c>
      <c r="B261">
        <v>108.5</v>
      </c>
      <c r="C261">
        <v>31.9</v>
      </c>
      <c r="D261" s="20">
        <f t="shared" si="7"/>
        <v>29.249608232873626</v>
      </c>
      <c r="E261" s="20">
        <f t="shared" si="6"/>
        <v>2.6503917671263721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topLeftCell="B1" zoomScale="110" zoomScaleNormal="110" workbookViewId="0">
      <selection activeCell="R12" sqref="R12"/>
    </sheetView>
  </sheetViews>
  <sheetFormatPr defaultRowHeight="15" x14ac:dyDescent="0.25"/>
  <cols>
    <col min="2" max="2" width="10.140625" customWidth="1"/>
    <col min="3" max="3" width="10.140625" style="1" customWidth="1"/>
    <col min="4" max="5" width="9.140625" customWidth="1"/>
    <col min="6" max="6" width="11.42578125" customWidth="1"/>
    <col min="15" max="15" width="11.42578125" customWidth="1"/>
  </cols>
  <sheetData>
    <row r="1" spans="1:18" x14ac:dyDescent="0.25">
      <c r="A1" t="s">
        <v>16</v>
      </c>
      <c r="E1" s="6"/>
    </row>
    <row r="2" spans="1:18" x14ac:dyDescent="0.25">
      <c r="A2" s="1" t="s">
        <v>31</v>
      </c>
    </row>
    <row r="3" spans="1:18" x14ac:dyDescent="0.25">
      <c r="A3" s="1" t="s">
        <v>32</v>
      </c>
    </row>
    <row r="5" spans="1:18" x14ac:dyDescent="0.25">
      <c r="B5" s="8" t="s">
        <v>33</v>
      </c>
      <c r="C5" s="1">
        <f>COUNT(C10:C261)</f>
        <v>252</v>
      </c>
      <c r="D5" s="7"/>
      <c r="E5" s="8"/>
      <c r="O5" s="5" t="s">
        <v>34</v>
      </c>
      <c r="Q5" s="9" t="s">
        <v>35</v>
      </c>
      <c r="R5" s="10"/>
    </row>
    <row r="6" spans="1:18" x14ac:dyDescent="0.25">
      <c r="B6" s="11" t="s">
        <v>36</v>
      </c>
      <c r="C6" s="1">
        <f>_xlfn.COVARIANCE.S(B10:B261,C10:C261)</f>
        <v>151.02066235059752</v>
      </c>
      <c r="D6" s="7"/>
      <c r="E6" s="8"/>
      <c r="O6">
        <f t="array" ref="O6:P10">LINEST(C10:C261,B10:B261,TRUE,TRUE)</f>
        <v>0.17484854695734822</v>
      </c>
      <c r="P6">
        <v>-12.126338854494161</v>
      </c>
      <c r="Q6" s="10" t="s">
        <v>37</v>
      </c>
      <c r="R6" s="10" t="s">
        <v>38</v>
      </c>
    </row>
    <row r="7" spans="1:18" x14ac:dyDescent="0.25">
      <c r="A7" s="8" t="s">
        <v>39</v>
      </c>
      <c r="B7">
        <f>AVERAGE(B10:B261)</f>
        <v>178.92440476190478</v>
      </c>
      <c r="C7">
        <f>AVERAGE(C10:C261)</f>
        <v>19.158333333333328</v>
      </c>
      <c r="D7" s="7"/>
      <c r="E7" s="8"/>
      <c r="O7">
        <v>1.4256076144208261E-2</v>
      </c>
      <c r="P7">
        <v>2.5848054038877715</v>
      </c>
      <c r="Q7" s="10" t="s">
        <v>40</v>
      </c>
      <c r="R7" s="10" t="s">
        <v>41</v>
      </c>
    </row>
    <row r="8" spans="1:18" x14ac:dyDescent="0.25">
      <c r="A8" s="8" t="s">
        <v>42</v>
      </c>
      <c r="B8">
        <f>_xlfn.STDEV.S(B10:B261)</f>
        <v>29.389159885368912</v>
      </c>
      <c r="C8">
        <f>_xlfn.STDEV.S(C10:C261)</f>
        <v>8.3839470256606319</v>
      </c>
      <c r="E8" s="12"/>
      <c r="O8">
        <v>0.37566552989459645</v>
      </c>
      <c r="P8">
        <v>6.6377981028328668</v>
      </c>
      <c r="Q8" s="10" t="s">
        <v>43</v>
      </c>
      <c r="R8" s="10" t="s">
        <v>44</v>
      </c>
    </row>
    <row r="9" spans="1:18" ht="15.75" customHeight="1" x14ac:dyDescent="0.25">
      <c r="A9" s="12" t="s">
        <v>45</v>
      </c>
      <c r="B9" s="4" t="s">
        <v>3</v>
      </c>
      <c r="C9" s="4" t="s">
        <v>1</v>
      </c>
      <c r="D9" s="13" t="s">
        <v>46</v>
      </c>
      <c r="E9" s="13" t="s">
        <v>47</v>
      </c>
      <c r="F9" s="13"/>
      <c r="O9">
        <v>150.42639317639092</v>
      </c>
      <c r="P9">
        <v>250</v>
      </c>
      <c r="Q9" s="10" t="s">
        <v>48</v>
      </c>
      <c r="R9" s="10" t="s">
        <v>49</v>
      </c>
    </row>
    <row r="10" spans="1:18" x14ac:dyDescent="0.25">
      <c r="A10">
        <v>1</v>
      </c>
      <c r="B10">
        <v>154.25</v>
      </c>
      <c r="C10">
        <v>12.3</v>
      </c>
      <c r="D10" s="20">
        <f>$P$6+$O$6*B10</f>
        <v>14.844049513676801</v>
      </c>
      <c r="E10" s="20">
        <f t="shared" ref="E10:E73" si="0">(C10-D10)</f>
        <v>-2.5440495136768</v>
      </c>
      <c r="O10">
        <v>6627.8415865070965</v>
      </c>
      <c r="P10">
        <v>11015.090913492902</v>
      </c>
      <c r="Q10" s="10" t="s">
        <v>50</v>
      </c>
      <c r="R10" s="10" t="s">
        <v>51</v>
      </c>
    </row>
    <row r="11" spans="1:18" x14ac:dyDescent="0.25">
      <c r="A11">
        <v>2</v>
      </c>
      <c r="B11">
        <v>173.25</v>
      </c>
      <c r="C11">
        <v>6.1</v>
      </c>
      <c r="D11" s="20">
        <f t="shared" ref="D11:D74" si="1">$P$6+$O$6*B11</f>
        <v>18.166171905866417</v>
      </c>
      <c r="E11" s="20">
        <f t="shared" si="0"/>
        <v>-12.066171905866417</v>
      </c>
      <c r="O11" s="14" t="s">
        <v>33</v>
      </c>
      <c r="P11" s="15">
        <f>COUNT(A10:A1000)</f>
        <v>252</v>
      </c>
      <c r="Q11" s="15"/>
      <c r="R11" s="15"/>
    </row>
    <row r="12" spans="1:18" x14ac:dyDescent="0.25">
      <c r="A12">
        <v>3</v>
      </c>
      <c r="B12">
        <v>154</v>
      </c>
      <c r="C12">
        <v>25.3</v>
      </c>
      <c r="D12" s="20">
        <f t="shared" si="1"/>
        <v>14.800337376937463</v>
      </c>
      <c r="E12" s="20">
        <f t="shared" si="0"/>
        <v>10.499662623062537</v>
      </c>
      <c r="O12" s="14" t="s">
        <v>56</v>
      </c>
      <c r="P12" s="15">
        <f>P11-P9</f>
        <v>2</v>
      </c>
      <c r="Q12" s="16" t="s">
        <v>57</v>
      </c>
      <c r="R12" s="1">
        <f>P11*LN(P10/P11) + 2*P12</f>
        <v>955.95329117535573</v>
      </c>
    </row>
    <row r="13" spans="1:18" x14ac:dyDescent="0.25">
      <c r="A13">
        <v>4</v>
      </c>
      <c r="B13">
        <v>184.75</v>
      </c>
      <c r="C13">
        <v>10.4</v>
      </c>
      <c r="D13" s="20">
        <f t="shared" si="1"/>
        <v>20.176930195875922</v>
      </c>
      <c r="E13" s="20">
        <f t="shared" si="0"/>
        <v>-9.7769301958759218</v>
      </c>
      <c r="O13" s="17" t="s">
        <v>58</v>
      </c>
      <c r="P13" s="18">
        <f>O8-(P12-1)/P9*(1-O8)</f>
        <v>0.37316819201417484</v>
      </c>
      <c r="Q13" s="16" t="s">
        <v>59</v>
      </c>
      <c r="R13" s="1">
        <f>P11*LN(P10/P11) + P12*LN(P11)</f>
        <v>963.01214935037854</v>
      </c>
    </row>
    <row r="14" spans="1:18" x14ac:dyDescent="0.25">
      <c r="A14">
        <v>5</v>
      </c>
      <c r="B14">
        <v>184.25</v>
      </c>
      <c r="C14">
        <v>28.7</v>
      </c>
      <c r="D14" s="20">
        <f t="shared" si="1"/>
        <v>20.089505922397247</v>
      </c>
      <c r="E14" s="20">
        <f t="shared" si="0"/>
        <v>8.6104940776027519</v>
      </c>
    </row>
    <row r="15" spans="1:18" x14ac:dyDescent="0.25">
      <c r="A15">
        <v>6</v>
      </c>
      <c r="B15">
        <v>210.25</v>
      </c>
      <c r="C15">
        <v>20.9</v>
      </c>
      <c r="D15" s="20">
        <f t="shared" si="1"/>
        <v>24.6355681432883</v>
      </c>
      <c r="E15" s="20">
        <f t="shared" si="0"/>
        <v>-3.735568143288301</v>
      </c>
    </row>
    <row r="16" spans="1:18" x14ac:dyDescent="0.25">
      <c r="A16">
        <v>7</v>
      </c>
      <c r="B16">
        <v>181</v>
      </c>
      <c r="C16">
        <v>19.2</v>
      </c>
      <c r="D16" s="20">
        <f t="shared" si="1"/>
        <v>19.521248144785869</v>
      </c>
      <c r="E16" s="20">
        <f t="shared" si="0"/>
        <v>-0.32124814478586927</v>
      </c>
    </row>
    <row r="17" spans="1:5" x14ac:dyDescent="0.25">
      <c r="A17">
        <v>8</v>
      </c>
      <c r="B17">
        <v>176</v>
      </c>
      <c r="C17">
        <v>12.4</v>
      </c>
      <c r="D17" s="20">
        <f t="shared" si="1"/>
        <v>18.647005409999124</v>
      </c>
      <c r="E17" s="20">
        <f t="shared" si="0"/>
        <v>-6.2470054099991241</v>
      </c>
    </row>
    <row r="18" spans="1:5" x14ac:dyDescent="0.25">
      <c r="A18">
        <v>9</v>
      </c>
      <c r="B18">
        <v>191</v>
      </c>
      <c r="C18">
        <v>4.0999999999999996</v>
      </c>
      <c r="D18" s="20">
        <f t="shared" si="1"/>
        <v>21.26973361435935</v>
      </c>
      <c r="E18" s="20">
        <f t="shared" si="0"/>
        <v>-17.169733614359352</v>
      </c>
    </row>
    <row r="19" spans="1:5" x14ac:dyDescent="0.25">
      <c r="A19">
        <v>10</v>
      </c>
      <c r="B19">
        <v>198.25</v>
      </c>
      <c r="C19">
        <v>11.7</v>
      </c>
      <c r="D19" s="20">
        <f t="shared" si="1"/>
        <v>22.537385579800127</v>
      </c>
      <c r="E19" s="20">
        <f t="shared" si="0"/>
        <v>-10.837385579800127</v>
      </c>
    </row>
    <row r="20" spans="1:5" x14ac:dyDescent="0.25">
      <c r="A20">
        <v>11</v>
      </c>
      <c r="B20">
        <v>186.25</v>
      </c>
      <c r="C20">
        <v>7.1</v>
      </c>
      <c r="D20" s="20">
        <f t="shared" si="1"/>
        <v>20.439203016311946</v>
      </c>
      <c r="E20" s="20">
        <f t="shared" si="0"/>
        <v>-13.339203016311947</v>
      </c>
    </row>
    <row r="21" spans="1:5" x14ac:dyDescent="0.25">
      <c r="A21">
        <v>12</v>
      </c>
      <c r="B21">
        <v>216</v>
      </c>
      <c r="C21">
        <v>7.8</v>
      </c>
      <c r="D21" s="20">
        <f t="shared" si="1"/>
        <v>25.640947288293052</v>
      </c>
      <c r="E21" s="20">
        <f t="shared" si="0"/>
        <v>-17.840947288293052</v>
      </c>
    </row>
    <row r="22" spans="1:5" x14ac:dyDescent="0.25">
      <c r="A22">
        <v>13</v>
      </c>
      <c r="B22">
        <v>180.5</v>
      </c>
      <c r="C22">
        <v>20.8</v>
      </c>
      <c r="D22" s="20">
        <f t="shared" si="1"/>
        <v>19.433823871307194</v>
      </c>
      <c r="E22" s="20">
        <f t="shared" si="0"/>
        <v>1.3661761286928069</v>
      </c>
    </row>
    <row r="23" spans="1:5" x14ac:dyDescent="0.25">
      <c r="A23">
        <v>14</v>
      </c>
      <c r="B23">
        <v>205.25</v>
      </c>
      <c r="C23">
        <v>21.2</v>
      </c>
      <c r="D23" s="20">
        <f t="shared" si="1"/>
        <v>23.761325408501559</v>
      </c>
      <c r="E23" s="20">
        <f t="shared" si="0"/>
        <v>-2.5613254085015598</v>
      </c>
    </row>
    <row r="24" spans="1:5" x14ac:dyDescent="0.25">
      <c r="A24">
        <v>15</v>
      </c>
      <c r="B24">
        <v>187.75</v>
      </c>
      <c r="C24">
        <v>22.1</v>
      </c>
      <c r="D24" s="20">
        <f t="shared" si="1"/>
        <v>20.701475836747971</v>
      </c>
      <c r="E24" s="20">
        <f t="shared" si="0"/>
        <v>1.3985241632520307</v>
      </c>
    </row>
    <row r="25" spans="1:5" x14ac:dyDescent="0.25">
      <c r="A25">
        <v>16</v>
      </c>
      <c r="B25">
        <v>162.75</v>
      </c>
      <c r="C25">
        <v>20.9</v>
      </c>
      <c r="D25" s="20">
        <f t="shared" si="1"/>
        <v>16.330262162814261</v>
      </c>
      <c r="E25" s="20">
        <f t="shared" si="0"/>
        <v>4.5697378371857376</v>
      </c>
    </row>
    <row r="26" spans="1:5" x14ac:dyDescent="0.25">
      <c r="A26">
        <v>17</v>
      </c>
      <c r="B26">
        <v>195.75</v>
      </c>
      <c r="C26">
        <v>29</v>
      </c>
      <c r="D26" s="20">
        <f t="shared" si="1"/>
        <v>22.100264212406753</v>
      </c>
      <c r="E26" s="20">
        <f t="shared" si="0"/>
        <v>6.8997357875932472</v>
      </c>
    </row>
    <row r="27" spans="1:5" x14ac:dyDescent="0.25">
      <c r="A27">
        <v>18</v>
      </c>
      <c r="B27">
        <v>209.25</v>
      </c>
      <c r="C27">
        <v>22.9</v>
      </c>
      <c r="D27" s="20">
        <f t="shared" si="1"/>
        <v>24.460719596330957</v>
      </c>
      <c r="E27" s="20">
        <f t="shared" si="0"/>
        <v>-1.5607195963309586</v>
      </c>
    </row>
    <row r="28" spans="1:5" x14ac:dyDescent="0.25">
      <c r="A28">
        <v>19</v>
      </c>
      <c r="B28">
        <v>183.75</v>
      </c>
      <c r="C28">
        <v>16</v>
      </c>
      <c r="D28" s="20">
        <f t="shared" si="1"/>
        <v>20.002081648918573</v>
      </c>
      <c r="E28" s="20">
        <f t="shared" si="0"/>
        <v>-4.0020816489185727</v>
      </c>
    </row>
    <row r="29" spans="1:5" x14ac:dyDescent="0.25">
      <c r="A29">
        <v>20</v>
      </c>
      <c r="B29">
        <v>211.75</v>
      </c>
      <c r="C29">
        <v>16.5</v>
      </c>
      <c r="D29" s="20">
        <f t="shared" si="1"/>
        <v>24.897840963724324</v>
      </c>
      <c r="E29" s="20">
        <f t="shared" si="0"/>
        <v>-8.3978409637243239</v>
      </c>
    </row>
    <row r="30" spans="1:5" x14ac:dyDescent="0.25">
      <c r="A30">
        <v>21</v>
      </c>
      <c r="B30">
        <v>179</v>
      </c>
      <c r="C30">
        <v>19.100000000000001</v>
      </c>
      <c r="D30" s="20">
        <f t="shared" si="1"/>
        <v>19.17155105087117</v>
      </c>
      <c r="E30" s="20">
        <f t="shared" si="0"/>
        <v>-7.1551050871168087E-2</v>
      </c>
    </row>
    <row r="31" spans="1:5" x14ac:dyDescent="0.25">
      <c r="A31">
        <v>22</v>
      </c>
      <c r="B31">
        <v>200.5</v>
      </c>
      <c r="C31">
        <v>15.2</v>
      </c>
      <c r="D31" s="20">
        <f t="shared" si="1"/>
        <v>22.930794810454156</v>
      </c>
      <c r="E31" s="20">
        <f t="shared" si="0"/>
        <v>-7.7307948104541566</v>
      </c>
    </row>
    <row r="32" spans="1:5" x14ac:dyDescent="0.25">
      <c r="A32">
        <v>23</v>
      </c>
      <c r="B32">
        <v>140.25</v>
      </c>
      <c r="C32">
        <v>15.6</v>
      </c>
      <c r="D32" s="20">
        <f t="shared" si="1"/>
        <v>12.396169856273929</v>
      </c>
      <c r="E32" s="20">
        <f t="shared" si="0"/>
        <v>3.203830143726071</v>
      </c>
    </row>
    <row r="33" spans="1:5" x14ac:dyDescent="0.25">
      <c r="A33">
        <v>24</v>
      </c>
      <c r="B33">
        <v>148.75</v>
      </c>
      <c r="C33">
        <v>17.7</v>
      </c>
      <c r="D33" s="20">
        <f t="shared" si="1"/>
        <v>13.882382505411385</v>
      </c>
      <c r="E33" s="20">
        <f t="shared" si="0"/>
        <v>3.8176174945886139</v>
      </c>
    </row>
    <row r="34" spans="1:5" x14ac:dyDescent="0.25">
      <c r="A34">
        <v>25</v>
      </c>
      <c r="B34">
        <v>151.25</v>
      </c>
      <c r="C34">
        <v>14</v>
      </c>
      <c r="D34" s="20">
        <f t="shared" si="1"/>
        <v>14.319503872804756</v>
      </c>
      <c r="E34" s="20">
        <f t="shared" si="0"/>
        <v>-0.31950387280475567</v>
      </c>
    </row>
    <row r="35" spans="1:5" x14ac:dyDescent="0.25">
      <c r="A35">
        <v>26</v>
      </c>
      <c r="B35">
        <v>159.25</v>
      </c>
      <c r="C35">
        <v>3.7</v>
      </c>
      <c r="D35" s="20">
        <f t="shared" si="1"/>
        <v>15.718292248463545</v>
      </c>
      <c r="E35" s="20">
        <f t="shared" si="0"/>
        <v>-12.018292248463545</v>
      </c>
    </row>
    <row r="36" spans="1:5" x14ac:dyDescent="0.25">
      <c r="A36">
        <v>27</v>
      </c>
      <c r="B36">
        <v>131.5</v>
      </c>
      <c r="C36">
        <v>7.9</v>
      </c>
      <c r="D36" s="20">
        <f t="shared" si="1"/>
        <v>10.866245070397131</v>
      </c>
      <c r="E36" s="20">
        <f t="shared" si="0"/>
        <v>-2.9662450703971306</v>
      </c>
    </row>
    <row r="37" spans="1:5" x14ac:dyDescent="0.25">
      <c r="A37">
        <v>28</v>
      </c>
      <c r="B37">
        <v>148</v>
      </c>
      <c r="C37">
        <v>22.9</v>
      </c>
      <c r="D37" s="20">
        <f t="shared" si="1"/>
        <v>13.751246095193377</v>
      </c>
      <c r="E37" s="20">
        <f t="shared" si="0"/>
        <v>9.1487539048066218</v>
      </c>
    </row>
    <row r="38" spans="1:5" x14ac:dyDescent="0.25">
      <c r="A38">
        <v>29</v>
      </c>
      <c r="B38">
        <v>133.25</v>
      </c>
      <c r="C38">
        <v>3.7</v>
      </c>
      <c r="D38" s="20">
        <f t="shared" si="1"/>
        <v>11.172230027572489</v>
      </c>
      <c r="E38" s="20">
        <f t="shared" si="0"/>
        <v>-7.4722300275724889</v>
      </c>
    </row>
    <row r="39" spans="1:5" x14ac:dyDescent="0.25">
      <c r="A39">
        <v>30</v>
      </c>
      <c r="B39">
        <v>160.75</v>
      </c>
      <c r="C39">
        <v>8.8000000000000007</v>
      </c>
      <c r="D39" s="20">
        <f t="shared" si="1"/>
        <v>15.980565068899566</v>
      </c>
      <c r="E39" s="20">
        <f t="shared" si="0"/>
        <v>-7.1805650688995648</v>
      </c>
    </row>
    <row r="40" spans="1:5" x14ac:dyDescent="0.25">
      <c r="A40">
        <v>31</v>
      </c>
      <c r="B40">
        <v>182</v>
      </c>
      <c r="C40">
        <v>11.9</v>
      </c>
      <c r="D40" s="20">
        <f t="shared" si="1"/>
        <v>19.696096691743215</v>
      </c>
      <c r="E40" s="20">
        <f t="shared" si="0"/>
        <v>-7.7960966917432142</v>
      </c>
    </row>
    <row r="41" spans="1:5" x14ac:dyDescent="0.25">
      <c r="A41">
        <v>32</v>
      </c>
      <c r="B41">
        <v>160.25</v>
      </c>
      <c r="C41">
        <v>5.7</v>
      </c>
      <c r="D41" s="20">
        <f t="shared" si="1"/>
        <v>15.893140795420891</v>
      </c>
      <c r="E41" s="20">
        <f t="shared" si="0"/>
        <v>-10.193140795420891</v>
      </c>
    </row>
    <row r="42" spans="1:5" x14ac:dyDescent="0.25">
      <c r="A42">
        <v>33</v>
      </c>
      <c r="B42">
        <v>168</v>
      </c>
      <c r="C42">
        <v>11.8</v>
      </c>
      <c r="D42" s="20">
        <f t="shared" si="1"/>
        <v>17.248217034340339</v>
      </c>
      <c r="E42" s="20">
        <f t="shared" si="0"/>
        <v>-5.4482170343403382</v>
      </c>
    </row>
    <row r="43" spans="1:5" x14ac:dyDescent="0.25">
      <c r="A43">
        <v>34</v>
      </c>
      <c r="B43">
        <v>218.5</v>
      </c>
      <c r="C43">
        <v>21.3</v>
      </c>
      <c r="D43" s="20">
        <f t="shared" si="1"/>
        <v>26.078068655686426</v>
      </c>
      <c r="E43" s="20">
        <f t="shared" si="0"/>
        <v>-4.7780686556864254</v>
      </c>
    </row>
    <row r="44" spans="1:5" x14ac:dyDescent="0.25">
      <c r="A44">
        <v>35</v>
      </c>
      <c r="B44">
        <v>247.25</v>
      </c>
      <c r="C44">
        <v>32.299999999999997</v>
      </c>
      <c r="D44" s="20">
        <f t="shared" si="1"/>
        <v>31.104964380710189</v>
      </c>
      <c r="E44" s="20">
        <f t="shared" si="0"/>
        <v>1.1950356192898077</v>
      </c>
    </row>
    <row r="45" spans="1:5" x14ac:dyDescent="0.25">
      <c r="A45">
        <v>36</v>
      </c>
      <c r="B45">
        <v>191.75</v>
      </c>
      <c r="C45">
        <v>40.1</v>
      </c>
      <c r="D45" s="20">
        <f t="shared" si="1"/>
        <v>21.400870024577362</v>
      </c>
      <c r="E45" s="20">
        <f t="shared" si="0"/>
        <v>18.69912997542264</v>
      </c>
    </row>
    <row r="46" spans="1:5" x14ac:dyDescent="0.25">
      <c r="A46">
        <v>37</v>
      </c>
      <c r="B46">
        <v>202.25</v>
      </c>
      <c r="C46">
        <v>24.2</v>
      </c>
      <c r="D46" s="20">
        <f t="shared" si="1"/>
        <v>23.236779767629518</v>
      </c>
      <c r="E46" s="20">
        <f t="shared" si="0"/>
        <v>0.96322023237048171</v>
      </c>
    </row>
    <row r="47" spans="1:5" x14ac:dyDescent="0.25">
      <c r="A47">
        <v>38</v>
      </c>
      <c r="B47">
        <v>196.75</v>
      </c>
      <c r="C47">
        <v>28.4</v>
      </c>
      <c r="D47" s="20">
        <f t="shared" si="1"/>
        <v>22.275112759364102</v>
      </c>
      <c r="E47" s="20">
        <f t="shared" si="0"/>
        <v>6.1248872406358963</v>
      </c>
    </row>
    <row r="48" spans="1:5" x14ac:dyDescent="0.25">
      <c r="A48">
        <v>39</v>
      </c>
      <c r="B48">
        <v>363.15</v>
      </c>
      <c r="C48">
        <v>35.200000000000003</v>
      </c>
      <c r="D48" s="20">
        <f t="shared" si="1"/>
        <v>51.369910973066837</v>
      </c>
      <c r="E48" s="20">
        <f t="shared" si="0"/>
        <v>-16.169910973066834</v>
      </c>
    </row>
    <row r="49" spans="1:5" x14ac:dyDescent="0.25">
      <c r="A49">
        <v>40</v>
      </c>
      <c r="B49">
        <v>203</v>
      </c>
      <c r="C49">
        <v>32.6</v>
      </c>
      <c r="D49" s="20">
        <f t="shared" si="1"/>
        <v>23.36791617784753</v>
      </c>
      <c r="E49" s="20">
        <f t="shared" si="0"/>
        <v>9.2320838221524717</v>
      </c>
    </row>
    <row r="50" spans="1:5" x14ac:dyDescent="0.25">
      <c r="A50">
        <v>41</v>
      </c>
      <c r="B50">
        <v>262.75</v>
      </c>
      <c r="C50">
        <v>34.5</v>
      </c>
      <c r="D50" s="20">
        <f t="shared" si="1"/>
        <v>33.815116858549089</v>
      </c>
      <c r="E50" s="20">
        <f t="shared" si="0"/>
        <v>0.68488314145091067</v>
      </c>
    </row>
    <row r="51" spans="1:5" x14ac:dyDescent="0.25">
      <c r="A51">
        <v>42</v>
      </c>
      <c r="B51">
        <v>205</v>
      </c>
      <c r="C51">
        <v>32.9</v>
      </c>
      <c r="D51" s="20">
        <f t="shared" si="1"/>
        <v>23.717613271762222</v>
      </c>
      <c r="E51" s="20">
        <f t="shared" si="0"/>
        <v>9.1823867282377769</v>
      </c>
    </row>
    <row r="52" spans="1:5" x14ac:dyDescent="0.25">
      <c r="A52">
        <v>43</v>
      </c>
      <c r="B52">
        <v>217</v>
      </c>
      <c r="C52">
        <v>31.6</v>
      </c>
      <c r="D52" s="20">
        <f t="shared" si="1"/>
        <v>25.815795835250402</v>
      </c>
      <c r="E52" s="20">
        <f t="shared" si="0"/>
        <v>5.7842041647495996</v>
      </c>
    </row>
    <row r="53" spans="1:5" x14ac:dyDescent="0.25">
      <c r="A53">
        <v>44</v>
      </c>
      <c r="B53">
        <v>212</v>
      </c>
      <c r="C53">
        <v>32</v>
      </c>
      <c r="D53" s="20">
        <f t="shared" si="1"/>
        <v>24.941553100463661</v>
      </c>
      <c r="E53" s="20">
        <f t="shared" si="0"/>
        <v>7.0584468995363387</v>
      </c>
    </row>
    <row r="54" spans="1:5" x14ac:dyDescent="0.25">
      <c r="A54">
        <v>45</v>
      </c>
      <c r="B54">
        <v>125.25</v>
      </c>
      <c r="C54">
        <v>7.7</v>
      </c>
      <c r="D54" s="20">
        <f t="shared" si="1"/>
        <v>9.7734416519137035</v>
      </c>
      <c r="E54" s="20">
        <f t="shared" si="0"/>
        <v>-2.0734416519137033</v>
      </c>
    </row>
    <row r="55" spans="1:5" x14ac:dyDescent="0.25">
      <c r="A55">
        <v>46</v>
      </c>
      <c r="B55">
        <v>164.25</v>
      </c>
      <c r="C55">
        <v>13.9</v>
      </c>
      <c r="D55" s="20">
        <f t="shared" si="1"/>
        <v>16.592534983250285</v>
      </c>
      <c r="E55" s="20">
        <f t="shared" si="0"/>
        <v>-2.692534983250285</v>
      </c>
    </row>
    <row r="56" spans="1:5" x14ac:dyDescent="0.25">
      <c r="A56">
        <v>47</v>
      </c>
      <c r="B56">
        <v>133.5</v>
      </c>
      <c r="C56">
        <v>10.8</v>
      </c>
      <c r="D56" s="20">
        <f t="shared" si="1"/>
        <v>11.215942164311826</v>
      </c>
      <c r="E56" s="20">
        <f t="shared" si="0"/>
        <v>-0.41594216431182574</v>
      </c>
    </row>
    <row r="57" spans="1:5" x14ac:dyDescent="0.25">
      <c r="A57">
        <v>48</v>
      </c>
      <c r="B57">
        <v>148.5</v>
      </c>
      <c r="C57">
        <v>5.6</v>
      </c>
      <c r="D57" s="20">
        <f t="shared" si="1"/>
        <v>13.838670368672048</v>
      </c>
      <c r="E57" s="20">
        <f t="shared" si="0"/>
        <v>-8.2386703686720484</v>
      </c>
    </row>
    <row r="58" spans="1:5" x14ac:dyDescent="0.25">
      <c r="A58">
        <v>49</v>
      </c>
      <c r="B58">
        <v>135.75</v>
      </c>
      <c r="C58">
        <v>13.6</v>
      </c>
      <c r="D58" s="20">
        <f t="shared" si="1"/>
        <v>11.609351394965859</v>
      </c>
      <c r="E58" s="20">
        <f t="shared" si="0"/>
        <v>1.9906486050341403</v>
      </c>
    </row>
    <row r="59" spans="1:5" x14ac:dyDescent="0.25">
      <c r="A59">
        <v>50</v>
      </c>
      <c r="B59">
        <v>127.5</v>
      </c>
      <c r="C59">
        <v>4</v>
      </c>
      <c r="D59" s="20">
        <f t="shared" si="1"/>
        <v>10.166850882567736</v>
      </c>
      <c r="E59" s="20">
        <f t="shared" si="0"/>
        <v>-6.1668508825677364</v>
      </c>
    </row>
    <row r="60" spans="1:5" x14ac:dyDescent="0.25">
      <c r="A60">
        <v>51</v>
      </c>
      <c r="B60">
        <v>158.25</v>
      </c>
      <c r="C60">
        <v>10.199999999999999</v>
      </c>
      <c r="D60" s="20">
        <f t="shared" si="1"/>
        <v>15.543443701506195</v>
      </c>
      <c r="E60" s="20">
        <f t="shared" si="0"/>
        <v>-5.343443701506196</v>
      </c>
    </row>
    <row r="61" spans="1:5" x14ac:dyDescent="0.25">
      <c r="A61">
        <v>52</v>
      </c>
      <c r="B61">
        <v>139.25</v>
      </c>
      <c r="C61">
        <v>6.6</v>
      </c>
      <c r="D61" s="20">
        <f t="shared" si="1"/>
        <v>12.221321309316579</v>
      </c>
      <c r="E61" s="20">
        <f t="shared" si="0"/>
        <v>-5.6213213093165795</v>
      </c>
    </row>
    <row r="62" spans="1:5" x14ac:dyDescent="0.25">
      <c r="A62">
        <v>53</v>
      </c>
      <c r="B62">
        <v>137.25</v>
      </c>
      <c r="C62">
        <v>8</v>
      </c>
      <c r="D62" s="20">
        <f t="shared" si="1"/>
        <v>11.871624215401884</v>
      </c>
      <c r="E62" s="20">
        <f t="shared" si="0"/>
        <v>-3.8716242154018836</v>
      </c>
    </row>
    <row r="63" spans="1:5" x14ac:dyDescent="0.25">
      <c r="A63">
        <v>54</v>
      </c>
      <c r="B63">
        <v>152.75</v>
      </c>
      <c r="C63">
        <v>6.3</v>
      </c>
      <c r="D63" s="20">
        <f t="shared" si="1"/>
        <v>14.58177669324078</v>
      </c>
      <c r="E63" s="20">
        <f t="shared" si="0"/>
        <v>-8.2817766932407793</v>
      </c>
    </row>
    <row r="64" spans="1:5" x14ac:dyDescent="0.25">
      <c r="A64">
        <v>55</v>
      </c>
      <c r="B64">
        <v>136.25</v>
      </c>
      <c r="C64">
        <v>3.9</v>
      </c>
      <c r="D64" s="20">
        <f t="shared" si="1"/>
        <v>11.696775668444534</v>
      </c>
      <c r="E64" s="20">
        <f t="shared" si="0"/>
        <v>-7.7967756684445337</v>
      </c>
    </row>
    <row r="65" spans="1:5" x14ac:dyDescent="0.25">
      <c r="A65">
        <v>56</v>
      </c>
      <c r="B65">
        <v>198</v>
      </c>
      <c r="C65">
        <v>22.6</v>
      </c>
      <c r="D65" s="20">
        <f t="shared" si="1"/>
        <v>22.493673443060789</v>
      </c>
      <c r="E65" s="20">
        <f t="shared" si="0"/>
        <v>0.10632655693921222</v>
      </c>
    </row>
    <row r="66" spans="1:5" x14ac:dyDescent="0.25">
      <c r="A66">
        <v>57</v>
      </c>
      <c r="B66">
        <v>181.5</v>
      </c>
      <c r="C66">
        <v>20.399999999999999</v>
      </c>
      <c r="D66" s="20">
        <f t="shared" si="1"/>
        <v>19.60867241826454</v>
      </c>
      <c r="E66" s="20">
        <f t="shared" si="0"/>
        <v>0.79132758173545881</v>
      </c>
    </row>
    <row r="67" spans="1:5" x14ac:dyDescent="0.25">
      <c r="A67">
        <v>58</v>
      </c>
      <c r="B67">
        <v>201.25</v>
      </c>
      <c r="C67">
        <v>28</v>
      </c>
      <c r="D67" s="20">
        <f t="shared" si="1"/>
        <v>23.061931220672168</v>
      </c>
      <c r="E67" s="20">
        <f t="shared" si="0"/>
        <v>4.9380687793278319</v>
      </c>
    </row>
    <row r="68" spans="1:5" x14ac:dyDescent="0.25">
      <c r="A68">
        <v>59</v>
      </c>
      <c r="B68">
        <v>202.5</v>
      </c>
      <c r="C68">
        <v>31.5</v>
      </c>
      <c r="D68" s="20">
        <f t="shared" si="1"/>
        <v>23.280491904368855</v>
      </c>
      <c r="E68" s="20">
        <f t="shared" si="0"/>
        <v>8.219508095631145</v>
      </c>
    </row>
    <row r="69" spans="1:5" x14ac:dyDescent="0.25">
      <c r="A69">
        <v>60</v>
      </c>
      <c r="B69">
        <v>179.75</v>
      </c>
      <c r="C69">
        <v>24.6</v>
      </c>
      <c r="D69" s="20">
        <f t="shared" si="1"/>
        <v>19.302687461089182</v>
      </c>
      <c r="E69" s="20">
        <f t="shared" si="0"/>
        <v>5.2973125389108198</v>
      </c>
    </row>
    <row r="70" spans="1:5" x14ac:dyDescent="0.25">
      <c r="A70">
        <v>61</v>
      </c>
      <c r="B70">
        <v>216</v>
      </c>
      <c r="C70">
        <v>26.1</v>
      </c>
      <c r="D70" s="20">
        <f t="shared" si="1"/>
        <v>25.640947288293052</v>
      </c>
      <c r="E70" s="20">
        <f t="shared" si="0"/>
        <v>0.45905271170694917</v>
      </c>
    </row>
    <row r="71" spans="1:5" x14ac:dyDescent="0.25">
      <c r="A71">
        <v>62</v>
      </c>
      <c r="B71">
        <v>178.75</v>
      </c>
      <c r="C71">
        <v>29.8</v>
      </c>
      <c r="D71" s="20">
        <f t="shared" si="1"/>
        <v>19.127838914131832</v>
      </c>
      <c r="E71" s="20">
        <f t="shared" si="0"/>
        <v>10.672161085868169</v>
      </c>
    </row>
    <row r="72" spans="1:5" x14ac:dyDescent="0.25">
      <c r="A72">
        <v>63</v>
      </c>
      <c r="B72">
        <v>193.25</v>
      </c>
      <c r="C72">
        <v>30.7</v>
      </c>
      <c r="D72" s="20">
        <f t="shared" si="1"/>
        <v>21.663142845013386</v>
      </c>
      <c r="E72" s="20">
        <f t="shared" si="0"/>
        <v>9.0368571549866132</v>
      </c>
    </row>
    <row r="73" spans="1:5" x14ac:dyDescent="0.25">
      <c r="A73">
        <v>64</v>
      </c>
      <c r="B73">
        <v>178</v>
      </c>
      <c r="C73">
        <v>25.8</v>
      </c>
      <c r="D73" s="20">
        <f t="shared" si="1"/>
        <v>18.996702503913824</v>
      </c>
      <c r="E73" s="20">
        <f t="shared" si="0"/>
        <v>6.8032974960861772</v>
      </c>
    </row>
    <row r="74" spans="1:5" x14ac:dyDescent="0.25">
      <c r="A74">
        <v>65</v>
      </c>
      <c r="B74">
        <v>205.5</v>
      </c>
      <c r="C74">
        <v>32.299999999999997</v>
      </c>
      <c r="D74" s="20">
        <f t="shared" si="1"/>
        <v>23.805037545240896</v>
      </c>
      <c r="E74" s="20">
        <f t="shared" ref="E74:E137" si="2">(C74-D74)</f>
        <v>8.4949624547591007</v>
      </c>
    </row>
    <row r="75" spans="1:5" x14ac:dyDescent="0.25">
      <c r="A75">
        <v>66</v>
      </c>
      <c r="B75">
        <v>183.5</v>
      </c>
      <c r="C75">
        <v>30</v>
      </c>
      <c r="D75" s="20">
        <f t="shared" ref="D75:D138" si="3">$P$6+$O$6*B75</f>
        <v>19.958369512179235</v>
      </c>
      <c r="E75" s="20">
        <f t="shared" si="2"/>
        <v>10.041630487820765</v>
      </c>
    </row>
    <row r="76" spans="1:5" x14ac:dyDescent="0.25">
      <c r="A76">
        <v>67</v>
      </c>
      <c r="B76">
        <v>151.5</v>
      </c>
      <c r="C76">
        <v>21.5</v>
      </c>
      <c r="D76" s="20">
        <f t="shared" si="3"/>
        <v>14.363216009544093</v>
      </c>
      <c r="E76" s="20">
        <f t="shared" si="2"/>
        <v>7.1367839904559069</v>
      </c>
    </row>
    <row r="77" spans="1:5" x14ac:dyDescent="0.25">
      <c r="A77">
        <v>68</v>
      </c>
      <c r="B77">
        <v>154.75</v>
      </c>
      <c r="C77">
        <v>13.8</v>
      </c>
      <c r="D77" s="20">
        <f t="shared" si="3"/>
        <v>14.931473787155475</v>
      </c>
      <c r="E77" s="20">
        <f t="shared" si="2"/>
        <v>-1.1314737871554748</v>
      </c>
    </row>
    <row r="78" spans="1:5" x14ac:dyDescent="0.25">
      <c r="A78">
        <v>69</v>
      </c>
      <c r="B78">
        <v>155.25</v>
      </c>
      <c r="C78">
        <v>6.3</v>
      </c>
      <c r="D78" s="20">
        <f t="shared" si="3"/>
        <v>15.01889806063415</v>
      </c>
      <c r="E78" s="20">
        <f t="shared" si="2"/>
        <v>-8.7188980606341495</v>
      </c>
    </row>
    <row r="79" spans="1:5" x14ac:dyDescent="0.25">
      <c r="A79">
        <v>70</v>
      </c>
      <c r="B79">
        <v>156.75</v>
      </c>
      <c r="C79">
        <v>12.9</v>
      </c>
      <c r="D79" s="20">
        <f t="shared" si="3"/>
        <v>15.281170881070171</v>
      </c>
      <c r="E79" s="20">
        <f t="shared" si="2"/>
        <v>-2.3811708810701706</v>
      </c>
    </row>
    <row r="80" spans="1:5" x14ac:dyDescent="0.25">
      <c r="A80">
        <v>71</v>
      </c>
      <c r="B80">
        <v>167.5</v>
      </c>
      <c r="C80">
        <v>24.3</v>
      </c>
      <c r="D80" s="20">
        <f t="shared" si="3"/>
        <v>17.160792760861664</v>
      </c>
      <c r="E80" s="20">
        <f t="shared" si="2"/>
        <v>7.1392072391383365</v>
      </c>
    </row>
    <row r="81" spans="1:5" x14ac:dyDescent="0.25">
      <c r="A81">
        <v>72</v>
      </c>
      <c r="B81">
        <v>146.75</v>
      </c>
      <c r="C81">
        <v>8.8000000000000007</v>
      </c>
      <c r="D81" s="20">
        <f t="shared" si="3"/>
        <v>13.53268541149669</v>
      </c>
      <c r="E81" s="20">
        <f t="shared" si="2"/>
        <v>-4.7326854114966892</v>
      </c>
    </row>
    <row r="82" spans="1:5" x14ac:dyDescent="0.25">
      <c r="A82">
        <v>73</v>
      </c>
      <c r="B82">
        <v>160.75</v>
      </c>
      <c r="C82">
        <v>8.5</v>
      </c>
      <c r="D82" s="20">
        <f t="shared" si="3"/>
        <v>15.980565068899566</v>
      </c>
      <c r="E82" s="20">
        <f t="shared" si="2"/>
        <v>-7.4805650688995655</v>
      </c>
    </row>
    <row r="83" spans="1:5" x14ac:dyDescent="0.25">
      <c r="A83">
        <v>74</v>
      </c>
      <c r="B83">
        <v>125</v>
      </c>
      <c r="C83">
        <v>13.5</v>
      </c>
      <c r="D83" s="20">
        <f t="shared" si="3"/>
        <v>9.7297295151743661</v>
      </c>
      <c r="E83" s="20">
        <f t="shared" si="2"/>
        <v>3.7702704848256339</v>
      </c>
    </row>
    <row r="84" spans="1:5" x14ac:dyDescent="0.25">
      <c r="A84">
        <v>75</v>
      </c>
      <c r="B84">
        <v>143</v>
      </c>
      <c r="C84">
        <v>11.8</v>
      </c>
      <c r="D84" s="20">
        <f t="shared" si="3"/>
        <v>12.877003360406633</v>
      </c>
      <c r="E84" s="20">
        <f t="shared" si="2"/>
        <v>-1.077003360406632</v>
      </c>
    </row>
    <row r="85" spans="1:5" x14ac:dyDescent="0.25">
      <c r="A85">
        <v>76</v>
      </c>
      <c r="B85">
        <v>148.25</v>
      </c>
      <c r="C85">
        <v>18.5</v>
      </c>
      <c r="D85" s="20">
        <f t="shared" si="3"/>
        <v>13.794958231932714</v>
      </c>
      <c r="E85" s="20">
        <f t="shared" si="2"/>
        <v>4.7050417680672858</v>
      </c>
    </row>
    <row r="86" spans="1:5" x14ac:dyDescent="0.25">
      <c r="A86">
        <v>77</v>
      </c>
      <c r="B86">
        <v>162.5</v>
      </c>
      <c r="C86">
        <v>8.8000000000000007</v>
      </c>
      <c r="D86" s="20">
        <f t="shared" si="3"/>
        <v>16.286550026074924</v>
      </c>
      <c r="E86" s="20">
        <f t="shared" si="2"/>
        <v>-7.4865500260749229</v>
      </c>
    </row>
    <row r="87" spans="1:5" x14ac:dyDescent="0.25">
      <c r="A87">
        <v>78</v>
      </c>
      <c r="B87">
        <v>177.75</v>
      </c>
      <c r="C87">
        <v>22.2</v>
      </c>
      <c r="D87" s="20">
        <f t="shared" si="3"/>
        <v>18.952990367174486</v>
      </c>
      <c r="E87" s="20">
        <f t="shared" si="2"/>
        <v>3.2470096328255131</v>
      </c>
    </row>
    <row r="88" spans="1:5" x14ac:dyDescent="0.25">
      <c r="A88">
        <v>79</v>
      </c>
      <c r="B88">
        <v>161.25</v>
      </c>
      <c r="C88">
        <v>21.5</v>
      </c>
      <c r="D88" s="20">
        <f t="shared" si="3"/>
        <v>16.06798934237824</v>
      </c>
      <c r="E88" s="20">
        <f t="shared" si="2"/>
        <v>5.4320106576217597</v>
      </c>
    </row>
    <row r="89" spans="1:5" x14ac:dyDescent="0.25">
      <c r="A89">
        <v>80</v>
      </c>
      <c r="B89">
        <v>171.25</v>
      </c>
      <c r="C89">
        <v>18.8</v>
      </c>
      <c r="D89" s="20">
        <f t="shared" si="3"/>
        <v>17.816474811951721</v>
      </c>
      <c r="E89" s="20">
        <f t="shared" si="2"/>
        <v>0.98352518804827938</v>
      </c>
    </row>
    <row r="90" spans="1:5" x14ac:dyDescent="0.25">
      <c r="A90">
        <v>81</v>
      </c>
      <c r="B90">
        <v>163.75</v>
      </c>
      <c r="C90">
        <v>31.4</v>
      </c>
      <c r="D90" s="20">
        <f t="shared" si="3"/>
        <v>16.505110709771611</v>
      </c>
      <c r="E90" s="20">
        <f t="shared" si="2"/>
        <v>14.894889290228388</v>
      </c>
    </row>
    <row r="91" spans="1:5" x14ac:dyDescent="0.25">
      <c r="A91">
        <v>82</v>
      </c>
      <c r="B91">
        <v>150.25</v>
      </c>
      <c r="C91">
        <v>26.8</v>
      </c>
      <c r="D91" s="20">
        <f t="shared" si="3"/>
        <v>14.14465532584741</v>
      </c>
      <c r="E91" s="20">
        <f t="shared" si="2"/>
        <v>12.655344674152591</v>
      </c>
    </row>
    <row r="92" spans="1:5" x14ac:dyDescent="0.25">
      <c r="A92">
        <v>83</v>
      </c>
      <c r="B92">
        <v>190.25</v>
      </c>
      <c r="C92">
        <v>18.399999999999999</v>
      </c>
      <c r="D92" s="20">
        <f t="shared" si="3"/>
        <v>21.138597204141337</v>
      </c>
      <c r="E92" s="20">
        <f t="shared" si="2"/>
        <v>-2.7385972041413389</v>
      </c>
    </row>
    <row r="93" spans="1:5" x14ac:dyDescent="0.25">
      <c r="A93">
        <v>84</v>
      </c>
      <c r="B93">
        <v>170.75</v>
      </c>
      <c r="C93">
        <v>27</v>
      </c>
      <c r="D93" s="20">
        <f t="shared" si="3"/>
        <v>17.729050538473047</v>
      </c>
      <c r="E93" s="20">
        <f t="shared" si="2"/>
        <v>9.2709494615269534</v>
      </c>
    </row>
    <row r="94" spans="1:5" x14ac:dyDescent="0.25">
      <c r="A94">
        <v>85</v>
      </c>
      <c r="B94">
        <v>168</v>
      </c>
      <c r="C94">
        <v>27</v>
      </c>
      <c r="D94" s="20">
        <f t="shared" si="3"/>
        <v>17.248217034340339</v>
      </c>
      <c r="E94" s="20">
        <f t="shared" si="2"/>
        <v>9.7517829656596611</v>
      </c>
    </row>
    <row r="95" spans="1:5" x14ac:dyDescent="0.25">
      <c r="A95">
        <v>86</v>
      </c>
      <c r="B95">
        <v>167</v>
      </c>
      <c r="C95">
        <v>26.6</v>
      </c>
      <c r="D95" s="20">
        <f t="shared" si="3"/>
        <v>17.073368487382993</v>
      </c>
      <c r="E95" s="20">
        <f t="shared" si="2"/>
        <v>9.5266315126170085</v>
      </c>
    </row>
    <row r="96" spans="1:5" x14ac:dyDescent="0.25">
      <c r="A96">
        <v>87</v>
      </c>
      <c r="B96">
        <v>157.75</v>
      </c>
      <c r="C96">
        <v>14.9</v>
      </c>
      <c r="D96" s="20">
        <f t="shared" si="3"/>
        <v>15.45601942802752</v>
      </c>
      <c r="E96" s="20">
        <f t="shared" si="2"/>
        <v>-0.55601942802752014</v>
      </c>
    </row>
    <row r="97" spans="1:5" x14ac:dyDescent="0.25">
      <c r="A97">
        <v>88</v>
      </c>
      <c r="B97">
        <v>160</v>
      </c>
      <c r="C97">
        <v>23.1</v>
      </c>
      <c r="D97" s="20">
        <f t="shared" si="3"/>
        <v>15.849428658681553</v>
      </c>
      <c r="E97" s="20">
        <f t="shared" si="2"/>
        <v>7.250571341318448</v>
      </c>
    </row>
    <row r="98" spans="1:5" x14ac:dyDescent="0.25">
      <c r="A98">
        <v>89</v>
      </c>
      <c r="B98">
        <v>176.75</v>
      </c>
      <c r="C98">
        <v>8.3000000000000007</v>
      </c>
      <c r="D98" s="20">
        <f t="shared" si="3"/>
        <v>18.778141820217137</v>
      </c>
      <c r="E98" s="20">
        <f t="shared" si="2"/>
        <v>-10.478141820217136</v>
      </c>
    </row>
    <row r="99" spans="1:5" x14ac:dyDescent="0.25">
      <c r="A99">
        <v>90</v>
      </c>
      <c r="B99">
        <v>176</v>
      </c>
      <c r="C99">
        <v>14.1</v>
      </c>
      <c r="D99" s="20">
        <f t="shared" si="3"/>
        <v>18.647005409999124</v>
      </c>
      <c r="E99" s="20">
        <f t="shared" si="2"/>
        <v>-4.5470054099991248</v>
      </c>
    </row>
    <row r="100" spans="1:5" x14ac:dyDescent="0.25">
      <c r="A100">
        <v>91</v>
      </c>
      <c r="B100">
        <v>177</v>
      </c>
      <c r="C100">
        <v>20.5</v>
      </c>
      <c r="D100" s="20">
        <f t="shared" si="3"/>
        <v>18.821853956956474</v>
      </c>
      <c r="E100" s="20">
        <f t="shared" si="2"/>
        <v>1.678146043043526</v>
      </c>
    </row>
    <row r="101" spans="1:5" x14ac:dyDescent="0.25">
      <c r="A101">
        <v>92</v>
      </c>
      <c r="B101">
        <v>179.75</v>
      </c>
      <c r="C101">
        <v>18.2</v>
      </c>
      <c r="D101" s="20">
        <f t="shared" si="3"/>
        <v>19.302687461089182</v>
      </c>
      <c r="E101" s="20">
        <f t="shared" si="2"/>
        <v>-1.1026874610891824</v>
      </c>
    </row>
    <row r="102" spans="1:5" x14ac:dyDescent="0.25">
      <c r="A102">
        <v>93</v>
      </c>
      <c r="B102">
        <v>165.25</v>
      </c>
      <c r="C102">
        <v>8.5</v>
      </c>
      <c r="D102" s="20">
        <f t="shared" si="3"/>
        <v>16.767383530207631</v>
      </c>
      <c r="E102" s="20">
        <f t="shared" si="2"/>
        <v>-8.2673835302076313</v>
      </c>
    </row>
    <row r="103" spans="1:5" x14ac:dyDescent="0.25">
      <c r="A103">
        <v>94</v>
      </c>
      <c r="B103">
        <v>192.5</v>
      </c>
      <c r="C103">
        <v>24.9</v>
      </c>
      <c r="D103" s="20">
        <f t="shared" si="3"/>
        <v>21.532006434795374</v>
      </c>
      <c r="E103" s="20">
        <f t="shared" si="2"/>
        <v>3.3679935652046247</v>
      </c>
    </row>
    <row r="104" spans="1:5" x14ac:dyDescent="0.25">
      <c r="A104">
        <v>95</v>
      </c>
      <c r="B104">
        <v>184.25</v>
      </c>
      <c r="C104">
        <v>9</v>
      </c>
      <c r="D104" s="20">
        <f t="shared" si="3"/>
        <v>20.089505922397247</v>
      </c>
      <c r="E104" s="20">
        <f t="shared" si="2"/>
        <v>-11.089505922397247</v>
      </c>
    </row>
    <row r="105" spans="1:5" x14ac:dyDescent="0.25">
      <c r="A105">
        <v>96</v>
      </c>
      <c r="B105">
        <v>224.5</v>
      </c>
      <c r="C105">
        <v>17.399999999999999</v>
      </c>
      <c r="D105" s="20">
        <f t="shared" si="3"/>
        <v>27.127159937430516</v>
      </c>
      <c r="E105" s="20">
        <f t="shared" si="2"/>
        <v>-9.7271599374305175</v>
      </c>
    </row>
    <row r="106" spans="1:5" x14ac:dyDescent="0.25">
      <c r="A106">
        <v>97</v>
      </c>
      <c r="B106">
        <v>188.75</v>
      </c>
      <c r="C106">
        <v>9.6</v>
      </c>
      <c r="D106" s="20">
        <f t="shared" si="3"/>
        <v>20.876324383705313</v>
      </c>
      <c r="E106" s="20">
        <f t="shared" si="2"/>
        <v>-11.276324383705314</v>
      </c>
    </row>
    <row r="107" spans="1:5" x14ac:dyDescent="0.25">
      <c r="A107">
        <v>98</v>
      </c>
      <c r="B107">
        <v>162.5</v>
      </c>
      <c r="C107">
        <v>11.3</v>
      </c>
      <c r="D107" s="20">
        <f t="shared" si="3"/>
        <v>16.286550026074924</v>
      </c>
      <c r="E107" s="20">
        <f t="shared" si="2"/>
        <v>-4.9865500260749229</v>
      </c>
    </row>
    <row r="108" spans="1:5" x14ac:dyDescent="0.25">
      <c r="A108">
        <v>99</v>
      </c>
      <c r="B108">
        <v>156.5</v>
      </c>
      <c r="C108">
        <v>17.8</v>
      </c>
      <c r="D108" s="20">
        <f t="shared" si="3"/>
        <v>15.237458744330837</v>
      </c>
      <c r="E108" s="20">
        <f t="shared" si="2"/>
        <v>2.5625412556691636</v>
      </c>
    </row>
    <row r="109" spans="1:5" x14ac:dyDescent="0.25">
      <c r="A109">
        <v>100</v>
      </c>
      <c r="B109">
        <v>197</v>
      </c>
      <c r="C109">
        <v>22.2</v>
      </c>
      <c r="D109" s="20">
        <f t="shared" si="3"/>
        <v>22.31882489610344</v>
      </c>
      <c r="E109" s="20">
        <f t="shared" si="2"/>
        <v>-0.11882489610344038</v>
      </c>
    </row>
    <row r="110" spans="1:5" x14ac:dyDescent="0.25">
      <c r="A110">
        <v>101</v>
      </c>
      <c r="B110">
        <v>198.5</v>
      </c>
      <c r="C110">
        <v>21.2</v>
      </c>
      <c r="D110" s="20">
        <f t="shared" si="3"/>
        <v>22.581097716539464</v>
      </c>
      <c r="E110" s="20">
        <f t="shared" si="2"/>
        <v>-1.3810977165394647</v>
      </c>
    </row>
    <row r="111" spans="1:5" x14ac:dyDescent="0.25">
      <c r="A111">
        <v>102</v>
      </c>
      <c r="B111">
        <v>173.75</v>
      </c>
      <c r="C111">
        <v>20.399999999999999</v>
      </c>
      <c r="D111" s="20">
        <f t="shared" si="3"/>
        <v>18.253596179345092</v>
      </c>
      <c r="E111" s="20">
        <f t="shared" si="2"/>
        <v>2.146403820654907</v>
      </c>
    </row>
    <row r="112" spans="1:5" x14ac:dyDescent="0.25">
      <c r="A112">
        <v>103</v>
      </c>
      <c r="B112">
        <v>172.75</v>
      </c>
      <c r="C112">
        <v>20.100000000000001</v>
      </c>
      <c r="D112" s="20">
        <f t="shared" si="3"/>
        <v>18.078747632387746</v>
      </c>
      <c r="E112" s="20">
        <f t="shared" si="2"/>
        <v>2.0212523676122558</v>
      </c>
    </row>
    <row r="113" spans="1:5" x14ac:dyDescent="0.25">
      <c r="A113">
        <v>104</v>
      </c>
      <c r="B113">
        <v>196.75</v>
      </c>
      <c r="C113">
        <v>22.3</v>
      </c>
      <c r="D113" s="20">
        <f t="shared" si="3"/>
        <v>22.275112759364102</v>
      </c>
      <c r="E113" s="20">
        <f t="shared" si="2"/>
        <v>2.4887240635898422E-2</v>
      </c>
    </row>
    <row r="114" spans="1:5" x14ac:dyDescent="0.25">
      <c r="A114">
        <v>105</v>
      </c>
      <c r="B114">
        <v>177</v>
      </c>
      <c r="C114">
        <v>25.4</v>
      </c>
      <c r="D114" s="20">
        <f t="shared" si="3"/>
        <v>18.821853956956474</v>
      </c>
      <c r="E114" s="20">
        <f t="shared" si="2"/>
        <v>6.5781460430435246</v>
      </c>
    </row>
    <row r="115" spans="1:5" x14ac:dyDescent="0.25">
      <c r="A115">
        <v>106</v>
      </c>
      <c r="B115">
        <v>165.5</v>
      </c>
      <c r="C115">
        <v>18</v>
      </c>
      <c r="D115" s="20">
        <f t="shared" si="3"/>
        <v>16.811095666946969</v>
      </c>
      <c r="E115" s="20">
        <f t="shared" si="2"/>
        <v>1.1889043330530313</v>
      </c>
    </row>
    <row r="116" spans="1:5" x14ac:dyDescent="0.25">
      <c r="A116">
        <v>107</v>
      </c>
      <c r="B116">
        <v>200.25</v>
      </c>
      <c r="C116">
        <v>19.3</v>
      </c>
      <c r="D116" s="20">
        <f t="shared" si="3"/>
        <v>22.887082673714819</v>
      </c>
      <c r="E116" s="20">
        <f t="shared" si="2"/>
        <v>-3.5870826737148178</v>
      </c>
    </row>
    <row r="117" spans="1:5" x14ac:dyDescent="0.25">
      <c r="A117">
        <v>108</v>
      </c>
      <c r="B117">
        <v>203.25</v>
      </c>
      <c r="C117">
        <v>18.3</v>
      </c>
      <c r="D117" s="20">
        <f t="shared" si="3"/>
        <v>23.411628314586867</v>
      </c>
      <c r="E117" s="20">
        <f t="shared" si="2"/>
        <v>-5.1116283145868664</v>
      </c>
    </row>
    <row r="118" spans="1:5" x14ac:dyDescent="0.25">
      <c r="A118">
        <v>109</v>
      </c>
      <c r="B118">
        <v>194</v>
      </c>
      <c r="C118">
        <v>17.3</v>
      </c>
      <c r="D118" s="20">
        <f t="shared" si="3"/>
        <v>21.794279255231391</v>
      </c>
      <c r="E118" s="20">
        <f t="shared" si="2"/>
        <v>-4.4942792552313904</v>
      </c>
    </row>
    <row r="119" spans="1:5" x14ac:dyDescent="0.25">
      <c r="A119">
        <v>110</v>
      </c>
      <c r="B119">
        <v>168.5</v>
      </c>
      <c r="C119">
        <v>21.4</v>
      </c>
      <c r="D119" s="20">
        <f t="shared" si="3"/>
        <v>17.335641307819014</v>
      </c>
      <c r="E119" s="20">
        <f t="shared" si="2"/>
        <v>4.0643586921809849</v>
      </c>
    </row>
    <row r="120" spans="1:5" x14ac:dyDescent="0.25">
      <c r="A120">
        <v>111</v>
      </c>
      <c r="B120">
        <v>170.75</v>
      </c>
      <c r="C120">
        <v>19.7</v>
      </c>
      <c r="D120" s="20">
        <f t="shared" si="3"/>
        <v>17.729050538473047</v>
      </c>
      <c r="E120" s="20">
        <f t="shared" si="2"/>
        <v>1.9709494615269527</v>
      </c>
    </row>
    <row r="121" spans="1:5" x14ac:dyDescent="0.25">
      <c r="A121">
        <v>112</v>
      </c>
      <c r="B121">
        <v>183.25</v>
      </c>
      <c r="C121">
        <v>28</v>
      </c>
      <c r="D121" s="20">
        <f t="shared" si="3"/>
        <v>19.914657375439898</v>
      </c>
      <c r="E121" s="20">
        <f t="shared" si="2"/>
        <v>8.0853426245601021</v>
      </c>
    </row>
    <row r="122" spans="1:5" x14ac:dyDescent="0.25">
      <c r="A122">
        <v>113</v>
      </c>
      <c r="B122">
        <v>178.25</v>
      </c>
      <c r="C122">
        <v>22.1</v>
      </c>
      <c r="D122" s="20">
        <f t="shared" si="3"/>
        <v>19.040414640653161</v>
      </c>
      <c r="E122" s="20">
        <f t="shared" si="2"/>
        <v>3.0595853593468405</v>
      </c>
    </row>
    <row r="123" spans="1:5" x14ac:dyDescent="0.25">
      <c r="A123">
        <v>114</v>
      </c>
      <c r="B123">
        <v>163</v>
      </c>
      <c r="C123">
        <v>21.3</v>
      </c>
      <c r="D123" s="20">
        <f t="shared" si="3"/>
        <v>16.373974299553598</v>
      </c>
      <c r="E123" s="20">
        <f t="shared" si="2"/>
        <v>4.9260257004464023</v>
      </c>
    </row>
    <row r="124" spans="1:5" x14ac:dyDescent="0.25">
      <c r="A124">
        <v>115</v>
      </c>
      <c r="B124">
        <v>175.25</v>
      </c>
      <c r="C124">
        <v>26.7</v>
      </c>
      <c r="D124" s="20">
        <f t="shared" si="3"/>
        <v>18.515868999781116</v>
      </c>
      <c r="E124" s="20">
        <f t="shared" si="2"/>
        <v>8.1841310002188834</v>
      </c>
    </row>
    <row r="125" spans="1:5" x14ac:dyDescent="0.25">
      <c r="A125">
        <v>116</v>
      </c>
      <c r="B125">
        <v>158</v>
      </c>
      <c r="C125">
        <v>16.7</v>
      </c>
      <c r="D125" s="20">
        <f t="shared" si="3"/>
        <v>15.499731564766858</v>
      </c>
      <c r="E125" s="20">
        <f t="shared" si="2"/>
        <v>1.2002684352331414</v>
      </c>
    </row>
    <row r="126" spans="1:5" x14ac:dyDescent="0.25">
      <c r="A126">
        <v>117</v>
      </c>
      <c r="B126">
        <v>177.25</v>
      </c>
      <c r="C126">
        <v>20.100000000000001</v>
      </c>
      <c r="D126" s="20">
        <f t="shared" si="3"/>
        <v>18.865566093695811</v>
      </c>
      <c r="E126" s="20">
        <f t="shared" si="2"/>
        <v>1.23443390630419</v>
      </c>
    </row>
    <row r="127" spans="1:5" x14ac:dyDescent="0.25">
      <c r="A127">
        <v>118</v>
      </c>
      <c r="B127">
        <v>179</v>
      </c>
      <c r="C127">
        <v>13.9</v>
      </c>
      <c r="D127" s="20">
        <f t="shared" si="3"/>
        <v>19.17155105087117</v>
      </c>
      <c r="E127" s="20">
        <f t="shared" si="2"/>
        <v>-5.2715510508711692</v>
      </c>
    </row>
    <row r="128" spans="1:5" x14ac:dyDescent="0.25">
      <c r="A128">
        <v>119</v>
      </c>
      <c r="B128">
        <v>191</v>
      </c>
      <c r="C128">
        <v>25.8</v>
      </c>
      <c r="D128" s="20">
        <f t="shared" si="3"/>
        <v>21.26973361435935</v>
      </c>
      <c r="E128" s="20">
        <f t="shared" si="2"/>
        <v>4.5302663856406511</v>
      </c>
    </row>
    <row r="129" spans="1:5" x14ac:dyDescent="0.25">
      <c r="A129">
        <v>120</v>
      </c>
      <c r="B129">
        <v>187.5</v>
      </c>
      <c r="C129">
        <v>18.100000000000001</v>
      </c>
      <c r="D129" s="20">
        <f t="shared" si="3"/>
        <v>20.657763700008633</v>
      </c>
      <c r="E129" s="20">
        <f t="shared" si="2"/>
        <v>-2.557763700008632</v>
      </c>
    </row>
    <row r="130" spans="1:5" x14ac:dyDescent="0.25">
      <c r="A130">
        <v>121</v>
      </c>
      <c r="B130">
        <v>206.5</v>
      </c>
      <c r="C130">
        <v>27.9</v>
      </c>
      <c r="D130" s="20">
        <f t="shared" si="3"/>
        <v>23.979886092198246</v>
      </c>
      <c r="E130" s="20">
        <f t="shared" si="2"/>
        <v>3.9201139078017526</v>
      </c>
    </row>
    <row r="131" spans="1:5" x14ac:dyDescent="0.25">
      <c r="A131">
        <v>122</v>
      </c>
      <c r="B131">
        <v>185.25</v>
      </c>
      <c r="C131">
        <v>25.3</v>
      </c>
      <c r="D131" s="20">
        <f t="shared" si="3"/>
        <v>20.264354469354597</v>
      </c>
      <c r="E131" s="20">
        <f t="shared" si="2"/>
        <v>5.0356455306454038</v>
      </c>
    </row>
    <row r="132" spans="1:5" x14ac:dyDescent="0.25">
      <c r="A132">
        <v>123</v>
      </c>
      <c r="B132">
        <v>160.25</v>
      </c>
      <c r="C132">
        <v>14.7</v>
      </c>
      <c r="D132" s="20">
        <f t="shared" si="3"/>
        <v>15.893140795420891</v>
      </c>
      <c r="E132" s="20">
        <f t="shared" si="2"/>
        <v>-1.1931407954208915</v>
      </c>
    </row>
    <row r="133" spans="1:5" x14ac:dyDescent="0.25">
      <c r="A133">
        <v>124</v>
      </c>
      <c r="B133">
        <v>151.5</v>
      </c>
      <c r="C133">
        <v>16</v>
      </c>
      <c r="D133" s="20">
        <f t="shared" si="3"/>
        <v>14.363216009544093</v>
      </c>
      <c r="E133" s="20">
        <f t="shared" si="2"/>
        <v>1.6367839904559069</v>
      </c>
    </row>
    <row r="134" spans="1:5" x14ac:dyDescent="0.25">
      <c r="A134">
        <v>125</v>
      </c>
      <c r="B134">
        <v>161</v>
      </c>
      <c r="C134">
        <v>13.8</v>
      </c>
      <c r="D134" s="20">
        <f t="shared" si="3"/>
        <v>16.024277205638903</v>
      </c>
      <c r="E134" s="20">
        <f t="shared" si="2"/>
        <v>-2.2242772056389022</v>
      </c>
    </row>
    <row r="135" spans="1:5" x14ac:dyDescent="0.25">
      <c r="A135">
        <v>126</v>
      </c>
      <c r="B135">
        <v>167</v>
      </c>
      <c r="C135">
        <v>17.5</v>
      </c>
      <c r="D135" s="20">
        <f t="shared" si="3"/>
        <v>17.073368487382993</v>
      </c>
      <c r="E135" s="20">
        <f t="shared" si="2"/>
        <v>0.42663151261700705</v>
      </c>
    </row>
    <row r="136" spans="1:5" x14ac:dyDescent="0.25">
      <c r="A136">
        <v>127</v>
      </c>
      <c r="B136">
        <v>177.5</v>
      </c>
      <c r="C136">
        <v>27.2</v>
      </c>
      <c r="D136" s="20">
        <f t="shared" si="3"/>
        <v>18.909278230435149</v>
      </c>
      <c r="E136" s="20">
        <f t="shared" si="2"/>
        <v>8.2907217695648505</v>
      </c>
    </row>
    <row r="137" spans="1:5" x14ac:dyDescent="0.25">
      <c r="A137">
        <v>128</v>
      </c>
      <c r="B137">
        <v>152.25</v>
      </c>
      <c r="C137">
        <v>17.399999999999999</v>
      </c>
      <c r="D137" s="20">
        <f t="shared" si="3"/>
        <v>14.494352419762105</v>
      </c>
      <c r="E137" s="20">
        <f t="shared" si="2"/>
        <v>2.9056475802378934</v>
      </c>
    </row>
    <row r="138" spans="1:5" x14ac:dyDescent="0.25">
      <c r="A138">
        <v>129</v>
      </c>
      <c r="B138">
        <v>192.25</v>
      </c>
      <c r="C138">
        <v>20.8</v>
      </c>
      <c r="D138" s="20">
        <f t="shared" si="3"/>
        <v>21.488294298056037</v>
      </c>
      <c r="E138" s="20">
        <f t="shared" ref="E138:E201" si="4">(C138-D138)</f>
        <v>-0.68829429805603581</v>
      </c>
    </row>
    <row r="139" spans="1:5" x14ac:dyDescent="0.25">
      <c r="A139">
        <v>130</v>
      </c>
      <c r="B139">
        <v>165.25</v>
      </c>
      <c r="C139">
        <v>14.9</v>
      </c>
      <c r="D139" s="20">
        <f t="shared" ref="D139:D202" si="5">$P$6+$O$6*B139</f>
        <v>16.767383530207631</v>
      </c>
      <c r="E139" s="20">
        <f t="shared" si="4"/>
        <v>-1.8673835302076309</v>
      </c>
    </row>
    <row r="140" spans="1:5" x14ac:dyDescent="0.25">
      <c r="A140">
        <v>131</v>
      </c>
      <c r="B140">
        <v>171.75</v>
      </c>
      <c r="C140">
        <v>18.100000000000001</v>
      </c>
      <c r="D140" s="20">
        <f t="shared" si="5"/>
        <v>17.903899085430396</v>
      </c>
      <c r="E140" s="20">
        <f t="shared" si="4"/>
        <v>0.19610091456960532</v>
      </c>
    </row>
    <row r="141" spans="1:5" x14ac:dyDescent="0.25">
      <c r="A141">
        <v>132</v>
      </c>
      <c r="B141">
        <v>171.25</v>
      </c>
      <c r="C141">
        <v>22.7</v>
      </c>
      <c r="D141" s="20">
        <f t="shared" si="5"/>
        <v>17.816474811951721</v>
      </c>
      <c r="E141" s="20">
        <f t="shared" si="4"/>
        <v>4.883525188048278</v>
      </c>
    </row>
    <row r="142" spans="1:5" x14ac:dyDescent="0.25">
      <c r="A142">
        <v>133</v>
      </c>
      <c r="B142">
        <v>197</v>
      </c>
      <c r="C142">
        <v>23.6</v>
      </c>
      <c r="D142" s="20">
        <f t="shared" si="5"/>
        <v>22.31882489610344</v>
      </c>
      <c r="E142" s="20">
        <f t="shared" si="4"/>
        <v>1.2811751038965618</v>
      </c>
    </row>
    <row r="143" spans="1:5" x14ac:dyDescent="0.25">
      <c r="A143">
        <v>134</v>
      </c>
      <c r="B143">
        <v>157</v>
      </c>
      <c r="C143">
        <v>26.1</v>
      </c>
      <c r="D143" s="20">
        <f t="shared" si="5"/>
        <v>15.324883017809508</v>
      </c>
      <c r="E143" s="20">
        <f t="shared" si="4"/>
        <v>10.775116982190493</v>
      </c>
    </row>
    <row r="144" spans="1:5" x14ac:dyDescent="0.25">
      <c r="A144">
        <v>135</v>
      </c>
      <c r="B144">
        <v>168.25</v>
      </c>
      <c r="C144">
        <v>24.4</v>
      </c>
      <c r="D144" s="20">
        <f t="shared" si="5"/>
        <v>17.291929171079676</v>
      </c>
      <c r="E144" s="20">
        <f t="shared" si="4"/>
        <v>7.1080708289203223</v>
      </c>
    </row>
    <row r="145" spans="1:5" x14ac:dyDescent="0.25">
      <c r="A145">
        <v>136</v>
      </c>
      <c r="B145">
        <v>186</v>
      </c>
      <c r="C145">
        <v>27.1</v>
      </c>
      <c r="D145" s="20">
        <f t="shared" si="5"/>
        <v>20.395490879572609</v>
      </c>
      <c r="E145" s="20">
        <f t="shared" si="4"/>
        <v>6.7045091204273923</v>
      </c>
    </row>
    <row r="146" spans="1:5" x14ac:dyDescent="0.25">
      <c r="A146">
        <v>137</v>
      </c>
      <c r="B146">
        <v>166.75</v>
      </c>
      <c r="C146">
        <v>21.8</v>
      </c>
      <c r="D146" s="20">
        <f t="shared" si="5"/>
        <v>17.029656350643656</v>
      </c>
      <c r="E146" s="20">
        <f t="shared" si="4"/>
        <v>4.7703436493563451</v>
      </c>
    </row>
    <row r="147" spans="1:5" x14ac:dyDescent="0.25">
      <c r="A147">
        <v>138</v>
      </c>
      <c r="B147">
        <v>187.75</v>
      </c>
      <c r="C147">
        <v>29.4</v>
      </c>
      <c r="D147" s="20">
        <f t="shared" si="5"/>
        <v>20.701475836747971</v>
      </c>
      <c r="E147" s="20">
        <f t="shared" si="4"/>
        <v>8.6985241632520278</v>
      </c>
    </row>
    <row r="148" spans="1:5" x14ac:dyDescent="0.25">
      <c r="A148">
        <v>139</v>
      </c>
      <c r="B148">
        <v>168.25</v>
      </c>
      <c r="C148">
        <v>22.3</v>
      </c>
      <c r="D148" s="20">
        <f t="shared" si="5"/>
        <v>17.291929171079676</v>
      </c>
      <c r="E148" s="20">
        <f t="shared" si="4"/>
        <v>5.0080708289203244</v>
      </c>
    </row>
    <row r="149" spans="1:5" x14ac:dyDescent="0.25">
      <c r="A149">
        <v>140</v>
      </c>
      <c r="B149">
        <v>212.75</v>
      </c>
      <c r="C149">
        <v>20.399999999999999</v>
      </c>
      <c r="D149" s="20">
        <f t="shared" si="5"/>
        <v>25.072689510681673</v>
      </c>
      <c r="E149" s="20">
        <f t="shared" si="4"/>
        <v>-4.6726895106816748</v>
      </c>
    </row>
    <row r="150" spans="1:5" x14ac:dyDescent="0.25">
      <c r="A150">
        <v>141</v>
      </c>
      <c r="B150">
        <v>176.75</v>
      </c>
      <c r="C150">
        <v>24.9</v>
      </c>
      <c r="D150" s="20">
        <f t="shared" si="5"/>
        <v>18.778141820217137</v>
      </c>
      <c r="E150" s="20">
        <f t="shared" si="4"/>
        <v>6.121858179782862</v>
      </c>
    </row>
    <row r="151" spans="1:5" x14ac:dyDescent="0.25">
      <c r="A151">
        <v>142</v>
      </c>
      <c r="B151">
        <v>173.25</v>
      </c>
      <c r="C151">
        <v>18.3</v>
      </c>
      <c r="D151" s="20">
        <f t="shared" si="5"/>
        <v>18.166171905866417</v>
      </c>
      <c r="E151" s="20">
        <f t="shared" si="4"/>
        <v>0.13382809413358387</v>
      </c>
    </row>
    <row r="152" spans="1:5" x14ac:dyDescent="0.25">
      <c r="A152">
        <v>143</v>
      </c>
      <c r="B152">
        <v>167</v>
      </c>
      <c r="C152">
        <v>23.3</v>
      </c>
      <c r="D152" s="20">
        <f t="shared" si="5"/>
        <v>17.073368487382993</v>
      </c>
      <c r="E152" s="20">
        <f t="shared" si="4"/>
        <v>6.2266315126170078</v>
      </c>
    </row>
    <row r="153" spans="1:5" x14ac:dyDescent="0.25">
      <c r="A153">
        <v>144</v>
      </c>
      <c r="B153">
        <v>159.75</v>
      </c>
      <c r="C153">
        <v>9.4</v>
      </c>
      <c r="D153" s="20">
        <f t="shared" si="5"/>
        <v>15.805716521942216</v>
      </c>
      <c r="E153" s="20">
        <f t="shared" si="4"/>
        <v>-6.4057165219422156</v>
      </c>
    </row>
    <row r="154" spans="1:5" x14ac:dyDescent="0.25">
      <c r="A154">
        <v>145</v>
      </c>
      <c r="B154">
        <v>188.15</v>
      </c>
      <c r="C154">
        <v>10.3</v>
      </c>
      <c r="D154" s="20">
        <f t="shared" si="5"/>
        <v>20.771415255530908</v>
      </c>
      <c r="E154" s="20">
        <f t="shared" si="4"/>
        <v>-10.471415255530907</v>
      </c>
    </row>
    <row r="155" spans="1:5" x14ac:dyDescent="0.25">
      <c r="A155">
        <v>146</v>
      </c>
      <c r="B155">
        <v>156</v>
      </c>
      <c r="C155">
        <v>14.2</v>
      </c>
      <c r="D155" s="20">
        <f t="shared" si="5"/>
        <v>15.150034470852162</v>
      </c>
      <c r="E155" s="20">
        <f t="shared" si="4"/>
        <v>-0.95003447085216308</v>
      </c>
    </row>
    <row r="156" spans="1:5" x14ac:dyDescent="0.25">
      <c r="A156">
        <v>147</v>
      </c>
      <c r="B156">
        <v>208.5</v>
      </c>
      <c r="C156">
        <v>19.2</v>
      </c>
      <c r="D156" s="20">
        <f t="shared" si="5"/>
        <v>24.329583186112945</v>
      </c>
      <c r="E156" s="20">
        <f t="shared" si="4"/>
        <v>-5.1295831861129457</v>
      </c>
    </row>
    <row r="157" spans="1:5" x14ac:dyDescent="0.25">
      <c r="A157">
        <v>148</v>
      </c>
      <c r="B157">
        <v>206.5</v>
      </c>
      <c r="C157">
        <v>29.6</v>
      </c>
      <c r="D157" s="20">
        <f t="shared" si="5"/>
        <v>23.979886092198246</v>
      </c>
      <c r="E157" s="20">
        <f t="shared" si="4"/>
        <v>5.6201139078017555</v>
      </c>
    </row>
    <row r="158" spans="1:5" x14ac:dyDescent="0.25">
      <c r="A158">
        <v>149</v>
      </c>
      <c r="B158">
        <v>143.75</v>
      </c>
      <c r="C158">
        <v>5.3</v>
      </c>
      <c r="D158" s="20">
        <f t="shared" si="5"/>
        <v>13.008139770624645</v>
      </c>
      <c r="E158" s="20">
        <f t="shared" si="4"/>
        <v>-7.7081397706246451</v>
      </c>
    </row>
    <row r="159" spans="1:5" x14ac:dyDescent="0.25">
      <c r="A159">
        <v>150</v>
      </c>
      <c r="B159">
        <v>223</v>
      </c>
      <c r="C159">
        <v>25.2</v>
      </c>
      <c r="D159" s="20">
        <f t="shared" si="5"/>
        <v>26.864887116994492</v>
      </c>
      <c r="E159" s="20">
        <f t="shared" si="4"/>
        <v>-1.6648871169944925</v>
      </c>
    </row>
    <row r="160" spans="1:5" x14ac:dyDescent="0.25">
      <c r="A160">
        <v>151</v>
      </c>
      <c r="B160">
        <v>152.25</v>
      </c>
      <c r="C160">
        <v>9.4</v>
      </c>
      <c r="D160" s="20">
        <f t="shared" si="5"/>
        <v>14.494352419762105</v>
      </c>
      <c r="E160" s="20">
        <f t="shared" si="4"/>
        <v>-5.0943524197621048</v>
      </c>
    </row>
    <row r="161" spans="1:5" x14ac:dyDescent="0.25">
      <c r="A161">
        <v>152</v>
      </c>
      <c r="B161">
        <v>241.75</v>
      </c>
      <c r="C161">
        <v>19.600000000000001</v>
      </c>
      <c r="D161" s="20">
        <f t="shared" si="5"/>
        <v>30.143297372444774</v>
      </c>
      <c r="E161" s="20">
        <f t="shared" si="4"/>
        <v>-10.543297372444773</v>
      </c>
    </row>
    <row r="162" spans="1:5" x14ac:dyDescent="0.25">
      <c r="A162">
        <v>153</v>
      </c>
      <c r="B162">
        <v>146</v>
      </c>
      <c r="C162">
        <v>10.1</v>
      </c>
      <c r="D162" s="20">
        <f t="shared" si="5"/>
        <v>13.401549001278678</v>
      </c>
      <c r="E162" s="20">
        <f t="shared" si="4"/>
        <v>-3.3015490012786781</v>
      </c>
    </row>
    <row r="163" spans="1:5" x14ac:dyDescent="0.25">
      <c r="A163">
        <v>154</v>
      </c>
      <c r="B163">
        <v>156.75</v>
      </c>
      <c r="C163">
        <v>16.5</v>
      </c>
      <c r="D163" s="20">
        <f t="shared" si="5"/>
        <v>15.281170881070171</v>
      </c>
      <c r="E163" s="20">
        <f t="shared" si="4"/>
        <v>1.218829118929829</v>
      </c>
    </row>
    <row r="164" spans="1:5" x14ac:dyDescent="0.25">
      <c r="A164">
        <v>155</v>
      </c>
      <c r="B164">
        <v>200.25</v>
      </c>
      <c r="C164">
        <v>21</v>
      </c>
      <c r="D164" s="20">
        <f t="shared" si="5"/>
        <v>22.887082673714819</v>
      </c>
      <c r="E164" s="20">
        <f t="shared" si="4"/>
        <v>-1.8870826737148185</v>
      </c>
    </row>
    <row r="165" spans="1:5" x14ac:dyDescent="0.25">
      <c r="A165">
        <v>156</v>
      </c>
      <c r="B165">
        <v>171.5</v>
      </c>
      <c r="C165">
        <v>17.3</v>
      </c>
      <c r="D165" s="20">
        <f t="shared" si="5"/>
        <v>17.860186948691059</v>
      </c>
      <c r="E165" s="20">
        <f t="shared" si="4"/>
        <v>-0.56018694869105801</v>
      </c>
    </row>
    <row r="166" spans="1:5" x14ac:dyDescent="0.25">
      <c r="A166">
        <v>157</v>
      </c>
      <c r="B166">
        <v>205.75</v>
      </c>
      <c r="C166">
        <v>31.2</v>
      </c>
      <c r="D166" s="20">
        <f t="shared" si="5"/>
        <v>23.848749681980234</v>
      </c>
      <c r="E166" s="20">
        <f t="shared" si="4"/>
        <v>7.3512503180197655</v>
      </c>
    </row>
    <row r="167" spans="1:5" x14ac:dyDescent="0.25">
      <c r="A167">
        <v>158</v>
      </c>
      <c r="B167">
        <v>182.5</v>
      </c>
      <c r="C167">
        <v>10</v>
      </c>
      <c r="D167" s="20">
        <f t="shared" si="5"/>
        <v>19.783520965221889</v>
      </c>
      <c r="E167" s="20">
        <f t="shared" si="4"/>
        <v>-9.7835209652218893</v>
      </c>
    </row>
    <row r="168" spans="1:5" x14ac:dyDescent="0.25">
      <c r="A168">
        <v>159</v>
      </c>
      <c r="B168">
        <v>136.5</v>
      </c>
      <c r="C168">
        <v>12.5</v>
      </c>
      <c r="D168" s="20">
        <f t="shared" si="5"/>
        <v>11.740487805183871</v>
      </c>
      <c r="E168" s="20">
        <f t="shared" si="4"/>
        <v>0.75951219481612853</v>
      </c>
    </row>
    <row r="169" spans="1:5" x14ac:dyDescent="0.25">
      <c r="A169">
        <v>160</v>
      </c>
      <c r="B169">
        <v>177.25</v>
      </c>
      <c r="C169">
        <v>22.5</v>
      </c>
      <c r="D169" s="20">
        <f t="shared" si="5"/>
        <v>18.865566093695811</v>
      </c>
      <c r="E169" s="20">
        <f t="shared" si="4"/>
        <v>3.6344339063041886</v>
      </c>
    </row>
    <row r="170" spans="1:5" x14ac:dyDescent="0.25">
      <c r="A170">
        <v>161</v>
      </c>
      <c r="B170">
        <v>151.25</v>
      </c>
      <c r="C170">
        <v>9.4</v>
      </c>
      <c r="D170" s="20">
        <f t="shared" si="5"/>
        <v>14.319503872804756</v>
      </c>
      <c r="E170" s="20">
        <f t="shared" si="4"/>
        <v>-4.9195038728047553</v>
      </c>
    </row>
    <row r="171" spans="1:5" x14ac:dyDescent="0.25">
      <c r="A171">
        <v>162</v>
      </c>
      <c r="B171">
        <v>196</v>
      </c>
      <c r="C171">
        <v>14.6</v>
      </c>
      <c r="D171" s="20">
        <f t="shared" si="5"/>
        <v>22.14397634914609</v>
      </c>
      <c r="E171" s="20">
        <f t="shared" si="4"/>
        <v>-7.5439763491460905</v>
      </c>
    </row>
    <row r="172" spans="1:5" x14ac:dyDescent="0.25">
      <c r="A172">
        <v>163</v>
      </c>
      <c r="B172">
        <v>184.25</v>
      </c>
      <c r="C172">
        <v>13</v>
      </c>
      <c r="D172" s="20">
        <f t="shared" si="5"/>
        <v>20.089505922397247</v>
      </c>
      <c r="E172" s="20">
        <f t="shared" si="4"/>
        <v>-7.0895059223972474</v>
      </c>
    </row>
    <row r="173" spans="1:5" x14ac:dyDescent="0.25">
      <c r="A173">
        <v>164</v>
      </c>
      <c r="B173">
        <v>140</v>
      </c>
      <c r="C173">
        <v>15.1</v>
      </c>
      <c r="D173" s="20">
        <f t="shared" si="5"/>
        <v>12.352457719534591</v>
      </c>
      <c r="E173" s="20">
        <f t="shared" si="4"/>
        <v>2.7475422804654084</v>
      </c>
    </row>
    <row r="174" spans="1:5" x14ac:dyDescent="0.25">
      <c r="A174">
        <v>165</v>
      </c>
      <c r="B174">
        <v>218.75</v>
      </c>
      <c r="C174">
        <v>27.3</v>
      </c>
      <c r="D174" s="20">
        <f t="shared" si="5"/>
        <v>26.121780792425763</v>
      </c>
      <c r="E174" s="20">
        <f t="shared" si="4"/>
        <v>1.1782192075742373</v>
      </c>
    </row>
    <row r="175" spans="1:5" x14ac:dyDescent="0.25">
      <c r="A175">
        <v>166</v>
      </c>
      <c r="B175">
        <v>217</v>
      </c>
      <c r="C175">
        <v>19.2</v>
      </c>
      <c r="D175" s="20">
        <f t="shared" si="5"/>
        <v>25.815795835250402</v>
      </c>
      <c r="E175" s="20">
        <f t="shared" si="4"/>
        <v>-6.6157958352504025</v>
      </c>
    </row>
    <row r="176" spans="1:5" x14ac:dyDescent="0.25">
      <c r="A176">
        <v>167</v>
      </c>
      <c r="B176">
        <v>166.25</v>
      </c>
      <c r="C176">
        <v>21.8</v>
      </c>
      <c r="D176" s="20">
        <f t="shared" si="5"/>
        <v>16.942232077164981</v>
      </c>
      <c r="E176" s="20">
        <f t="shared" si="4"/>
        <v>4.8577679228350199</v>
      </c>
    </row>
    <row r="177" spans="1:5" x14ac:dyDescent="0.25">
      <c r="A177">
        <v>168</v>
      </c>
      <c r="B177">
        <v>224.75</v>
      </c>
      <c r="C177">
        <v>20.3</v>
      </c>
      <c r="D177" s="20">
        <f t="shared" si="5"/>
        <v>27.170872074169854</v>
      </c>
      <c r="E177" s="20">
        <f t="shared" si="4"/>
        <v>-6.8708720741698528</v>
      </c>
    </row>
    <row r="178" spans="1:5" x14ac:dyDescent="0.25">
      <c r="A178">
        <v>169</v>
      </c>
      <c r="B178">
        <v>228.25</v>
      </c>
      <c r="C178">
        <v>36.299999999999997</v>
      </c>
      <c r="D178" s="20">
        <f t="shared" si="5"/>
        <v>27.78284198852057</v>
      </c>
      <c r="E178" s="20">
        <f t="shared" si="4"/>
        <v>8.5171580114794274</v>
      </c>
    </row>
    <row r="179" spans="1:5" x14ac:dyDescent="0.25">
      <c r="A179">
        <v>170</v>
      </c>
      <c r="B179">
        <v>172.75</v>
      </c>
      <c r="C179">
        <v>16.5</v>
      </c>
      <c r="D179" s="20">
        <f t="shared" si="5"/>
        <v>18.078747632387746</v>
      </c>
      <c r="E179" s="20">
        <f t="shared" si="4"/>
        <v>-1.5787476323877456</v>
      </c>
    </row>
    <row r="180" spans="1:5" x14ac:dyDescent="0.25">
      <c r="A180">
        <v>171</v>
      </c>
      <c r="B180">
        <v>152.25</v>
      </c>
      <c r="C180">
        <v>3</v>
      </c>
      <c r="D180" s="20">
        <f t="shared" si="5"/>
        <v>14.494352419762105</v>
      </c>
      <c r="E180" s="20">
        <f t="shared" si="4"/>
        <v>-11.494352419762105</v>
      </c>
    </row>
    <row r="181" spans="1:5" x14ac:dyDescent="0.25">
      <c r="A181">
        <v>172</v>
      </c>
      <c r="B181">
        <v>125.75</v>
      </c>
      <c r="C181">
        <v>0.7</v>
      </c>
      <c r="D181" s="20">
        <f t="shared" si="5"/>
        <v>9.8608659253923783</v>
      </c>
      <c r="E181" s="20">
        <f t="shared" si="4"/>
        <v>-9.160865925392379</v>
      </c>
    </row>
    <row r="182" spans="1:5" x14ac:dyDescent="0.25">
      <c r="A182">
        <v>173</v>
      </c>
      <c r="B182">
        <v>177.25</v>
      </c>
      <c r="C182">
        <v>20.5</v>
      </c>
      <c r="D182" s="20">
        <f t="shared" si="5"/>
        <v>18.865566093695811</v>
      </c>
      <c r="E182" s="20">
        <f t="shared" si="4"/>
        <v>1.6344339063041886</v>
      </c>
    </row>
    <row r="183" spans="1:5" x14ac:dyDescent="0.25">
      <c r="A183">
        <v>174</v>
      </c>
      <c r="B183">
        <v>176.25</v>
      </c>
      <c r="C183">
        <v>16.899999999999999</v>
      </c>
      <c r="D183" s="20">
        <f t="shared" si="5"/>
        <v>18.690717546738462</v>
      </c>
      <c r="E183" s="20">
        <f t="shared" si="4"/>
        <v>-1.7907175467384633</v>
      </c>
    </row>
    <row r="184" spans="1:5" x14ac:dyDescent="0.25">
      <c r="A184">
        <v>175</v>
      </c>
      <c r="B184">
        <v>226.75</v>
      </c>
      <c r="C184">
        <v>25.3</v>
      </c>
      <c r="D184" s="20">
        <f t="shared" si="5"/>
        <v>27.520569168084545</v>
      </c>
      <c r="E184" s="20">
        <f t="shared" si="4"/>
        <v>-2.2205691680845447</v>
      </c>
    </row>
    <row r="185" spans="1:5" x14ac:dyDescent="0.25">
      <c r="A185">
        <v>176</v>
      </c>
      <c r="B185">
        <v>145.25</v>
      </c>
      <c r="C185">
        <v>9.9</v>
      </c>
      <c r="D185" s="20">
        <f t="shared" si="5"/>
        <v>13.270412591060669</v>
      </c>
      <c r="E185" s="20">
        <f t="shared" si="4"/>
        <v>-3.3704125910606688</v>
      </c>
    </row>
    <row r="186" spans="1:5" x14ac:dyDescent="0.25">
      <c r="A186">
        <v>177</v>
      </c>
      <c r="B186">
        <v>151</v>
      </c>
      <c r="C186">
        <v>13.1</v>
      </c>
      <c r="D186" s="20">
        <f t="shared" si="5"/>
        <v>14.275791736065422</v>
      </c>
      <c r="E186" s="20">
        <f t="shared" si="4"/>
        <v>-1.1757917360654222</v>
      </c>
    </row>
    <row r="187" spans="1:5" x14ac:dyDescent="0.25">
      <c r="A187">
        <v>178</v>
      </c>
      <c r="B187">
        <v>241.25</v>
      </c>
      <c r="C187">
        <v>29.9</v>
      </c>
      <c r="D187" s="20">
        <f t="shared" si="5"/>
        <v>30.055873098966099</v>
      </c>
      <c r="E187" s="20">
        <f t="shared" si="4"/>
        <v>-0.1558730989661008</v>
      </c>
    </row>
    <row r="188" spans="1:5" x14ac:dyDescent="0.25">
      <c r="A188">
        <v>179</v>
      </c>
      <c r="B188">
        <v>187.25</v>
      </c>
      <c r="C188">
        <v>22.5</v>
      </c>
      <c r="D188" s="20">
        <f t="shared" si="5"/>
        <v>20.614051563269296</v>
      </c>
      <c r="E188" s="20">
        <f t="shared" si="4"/>
        <v>1.885948436730704</v>
      </c>
    </row>
    <row r="189" spans="1:5" x14ac:dyDescent="0.25">
      <c r="A189">
        <v>180</v>
      </c>
      <c r="B189">
        <v>234.75</v>
      </c>
      <c r="C189">
        <v>16.899999999999999</v>
      </c>
      <c r="D189" s="20">
        <f t="shared" si="5"/>
        <v>28.919357543743335</v>
      </c>
      <c r="E189" s="20">
        <f t="shared" si="4"/>
        <v>-12.019357543743336</v>
      </c>
    </row>
    <row r="190" spans="1:5" x14ac:dyDescent="0.25">
      <c r="A190">
        <v>181</v>
      </c>
      <c r="B190">
        <v>219.25</v>
      </c>
      <c r="C190">
        <v>26.6</v>
      </c>
      <c r="D190" s="20">
        <f t="shared" si="5"/>
        <v>26.209205065904438</v>
      </c>
      <c r="E190" s="20">
        <f t="shared" si="4"/>
        <v>0.39079493409556321</v>
      </c>
    </row>
    <row r="191" spans="1:5" x14ac:dyDescent="0.25">
      <c r="A191">
        <v>182</v>
      </c>
      <c r="B191">
        <v>118.5</v>
      </c>
      <c r="C191">
        <v>0</v>
      </c>
      <c r="D191" s="20">
        <f t="shared" si="5"/>
        <v>8.5932139599516013</v>
      </c>
      <c r="E191" s="20">
        <f t="shared" si="4"/>
        <v>-8.5932139599516013</v>
      </c>
    </row>
    <row r="192" spans="1:5" x14ac:dyDescent="0.25">
      <c r="A192">
        <v>183</v>
      </c>
      <c r="B192">
        <v>145.75</v>
      </c>
      <c r="C192">
        <v>11.5</v>
      </c>
      <c r="D192" s="20">
        <f t="shared" si="5"/>
        <v>13.35783686453934</v>
      </c>
      <c r="E192" s="20">
        <f t="shared" si="4"/>
        <v>-1.8578368645393404</v>
      </c>
    </row>
    <row r="193" spans="1:5" x14ac:dyDescent="0.25">
      <c r="A193">
        <v>184</v>
      </c>
      <c r="B193">
        <v>159.25</v>
      </c>
      <c r="C193">
        <v>12.1</v>
      </c>
      <c r="D193" s="20">
        <f t="shared" si="5"/>
        <v>15.718292248463545</v>
      </c>
      <c r="E193" s="20">
        <f t="shared" si="4"/>
        <v>-3.6182922484635451</v>
      </c>
    </row>
    <row r="194" spans="1:5" x14ac:dyDescent="0.25">
      <c r="A194">
        <v>185</v>
      </c>
      <c r="B194">
        <v>170.5</v>
      </c>
      <c r="C194">
        <v>17.5</v>
      </c>
      <c r="D194" s="20">
        <f t="shared" si="5"/>
        <v>17.685338401733709</v>
      </c>
      <c r="E194" s="20">
        <f t="shared" si="4"/>
        <v>-0.18533840173370919</v>
      </c>
    </row>
    <row r="195" spans="1:5" x14ac:dyDescent="0.25">
      <c r="A195">
        <v>186</v>
      </c>
      <c r="B195">
        <v>167.5</v>
      </c>
      <c r="C195">
        <v>8.6</v>
      </c>
      <c r="D195" s="20">
        <f t="shared" si="5"/>
        <v>17.160792760861664</v>
      </c>
      <c r="E195" s="20">
        <f t="shared" si="4"/>
        <v>-8.5607927608616645</v>
      </c>
    </row>
    <row r="196" spans="1:5" x14ac:dyDescent="0.25">
      <c r="A196">
        <v>187</v>
      </c>
      <c r="B196">
        <v>232.75</v>
      </c>
      <c r="C196">
        <v>23.6</v>
      </c>
      <c r="D196" s="20">
        <f t="shared" si="5"/>
        <v>28.569660449828636</v>
      </c>
      <c r="E196" s="20">
        <f t="shared" si="4"/>
        <v>-4.9696604498286341</v>
      </c>
    </row>
    <row r="197" spans="1:5" x14ac:dyDescent="0.25">
      <c r="A197">
        <v>188</v>
      </c>
      <c r="B197">
        <v>210.5</v>
      </c>
      <c r="C197">
        <v>20.399999999999999</v>
      </c>
      <c r="D197" s="20">
        <f t="shared" si="5"/>
        <v>24.679280280027637</v>
      </c>
      <c r="E197" s="20">
        <f t="shared" si="4"/>
        <v>-4.2792802800276384</v>
      </c>
    </row>
    <row r="198" spans="1:5" x14ac:dyDescent="0.25">
      <c r="A198">
        <v>189</v>
      </c>
      <c r="B198">
        <v>202.25</v>
      </c>
      <c r="C198">
        <v>20.5</v>
      </c>
      <c r="D198" s="20">
        <f t="shared" si="5"/>
        <v>23.236779767629518</v>
      </c>
      <c r="E198" s="20">
        <f t="shared" si="4"/>
        <v>-2.7367797676295176</v>
      </c>
    </row>
    <row r="199" spans="1:5" x14ac:dyDescent="0.25">
      <c r="A199">
        <v>190</v>
      </c>
      <c r="B199">
        <v>185</v>
      </c>
      <c r="C199">
        <v>24.4</v>
      </c>
      <c r="D199" s="20">
        <f t="shared" si="5"/>
        <v>20.22064233261526</v>
      </c>
      <c r="E199" s="20">
        <f t="shared" si="4"/>
        <v>4.179357667384739</v>
      </c>
    </row>
    <row r="200" spans="1:5" x14ac:dyDescent="0.25">
      <c r="A200">
        <v>191</v>
      </c>
      <c r="B200">
        <v>153</v>
      </c>
      <c r="C200">
        <v>11.4</v>
      </c>
      <c r="D200" s="20">
        <f t="shared" si="5"/>
        <v>14.625488829980117</v>
      </c>
      <c r="E200" s="20">
        <f t="shared" si="4"/>
        <v>-3.225488829980117</v>
      </c>
    </row>
    <row r="201" spans="1:5" x14ac:dyDescent="0.25">
      <c r="A201">
        <v>192</v>
      </c>
      <c r="B201">
        <v>244.25</v>
      </c>
      <c r="C201">
        <v>38.1</v>
      </c>
      <c r="D201" s="20">
        <f t="shared" si="5"/>
        <v>30.580418739838141</v>
      </c>
      <c r="E201" s="20">
        <f t="shared" si="4"/>
        <v>7.5195812601618606</v>
      </c>
    </row>
    <row r="202" spans="1:5" x14ac:dyDescent="0.25">
      <c r="A202">
        <v>193</v>
      </c>
      <c r="B202">
        <v>193.5</v>
      </c>
      <c r="C202">
        <v>15.9</v>
      </c>
      <c r="D202" s="20">
        <f t="shared" si="5"/>
        <v>21.706854981752716</v>
      </c>
      <c r="E202" s="20">
        <f t="shared" ref="E202:E261" si="6">(C202-D202)</f>
        <v>-5.806854981752716</v>
      </c>
    </row>
    <row r="203" spans="1:5" x14ac:dyDescent="0.25">
      <c r="A203">
        <v>194</v>
      </c>
      <c r="B203">
        <v>224.75</v>
      </c>
      <c r="C203">
        <v>24.7</v>
      </c>
      <c r="D203" s="20">
        <f t="shared" ref="D203:D261" si="7">$P$6+$O$6*B203</f>
        <v>27.170872074169854</v>
      </c>
      <c r="E203" s="20">
        <f t="shared" si="6"/>
        <v>-2.4708720741698542</v>
      </c>
    </row>
    <row r="204" spans="1:5" x14ac:dyDescent="0.25">
      <c r="A204">
        <v>195</v>
      </c>
      <c r="B204">
        <v>162.75</v>
      </c>
      <c r="C204">
        <v>22.8</v>
      </c>
      <c r="D204" s="20">
        <f t="shared" si="7"/>
        <v>16.330262162814261</v>
      </c>
      <c r="E204" s="20">
        <f t="shared" si="6"/>
        <v>6.4697378371857397</v>
      </c>
    </row>
    <row r="205" spans="1:5" x14ac:dyDescent="0.25">
      <c r="A205">
        <v>196</v>
      </c>
      <c r="B205">
        <v>180</v>
      </c>
      <c r="C205">
        <v>25.5</v>
      </c>
      <c r="D205" s="20">
        <f t="shared" si="7"/>
        <v>19.346399597828519</v>
      </c>
      <c r="E205" s="20">
        <f t="shared" si="6"/>
        <v>6.153600402171481</v>
      </c>
    </row>
    <row r="206" spans="1:5" x14ac:dyDescent="0.25">
      <c r="A206">
        <v>197</v>
      </c>
      <c r="B206">
        <v>156.25</v>
      </c>
      <c r="C206">
        <v>22</v>
      </c>
      <c r="D206" s="20">
        <f t="shared" si="7"/>
        <v>15.1937466075915</v>
      </c>
      <c r="E206" s="20">
        <f t="shared" si="6"/>
        <v>6.8062533924085002</v>
      </c>
    </row>
    <row r="207" spans="1:5" x14ac:dyDescent="0.25">
      <c r="A207">
        <v>198</v>
      </c>
      <c r="B207">
        <v>168</v>
      </c>
      <c r="C207">
        <v>17.7</v>
      </c>
      <c r="D207" s="20">
        <f t="shared" si="7"/>
        <v>17.248217034340339</v>
      </c>
      <c r="E207" s="20">
        <f t="shared" si="6"/>
        <v>0.45178296565966036</v>
      </c>
    </row>
    <row r="208" spans="1:5" x14ac:dyDescent="0.25">
      <c r="A208">
        <v>199</v>
      </c>
      <c r="B208">
        <v>167.25</v>
      </c>
      <c r="C208">
        <v>6.6</v>
      </c>
      <c r="D208" s="20">
        <f t="shared" si="7"/>
        <v>17.11708062412233</v>
      </c>
      <c r="E208" s="20">
        <f t="shared" si="6"/>
        <v>-10.517080624122331</v>
      </c>
    </row>
    <row r="209" spans="1:5" x14ac:dyDescent="0.25">
      <c r="A209">
        <v>200</v>
      </c>
      <c r="B209">
        <v>170.75</v>
      </c>
      <c r="C209">
        <v>23.6</v>
      </c>
      <c r="D209" s="20">
        <f t="shared" si="7"/>
        <v>17.729050538473047</v>
      </c>
      <c r="E209" s="20">
        <f t="shared" si="6"/>
        <v>5.8709494615269548</v>
      </c>
    </row>
    <row r="210" spans="1:5" x14ac:dyDescent="0.25">
      <c r="A210">
        <v>201</v>
      </c>
      <c r="B210">
        <v>178.25</v>
      </c>
      <c r="C210">
        <v>12.2</v>
      </c>
      <c r="D210" s="20">
        <f t="shared" si="7"/>
        <v>19.040414640653161</v>
      </c>
      <c r="E210" s="20">
        <f t="shared" si="6"/>
        <v>-6.8404146406531616</v>
      </c>
    </row>
    <row r="211" spans="1:5" x14ac:dyDescent="0.25">
      <c r="A211">
        <v>202</v>
      </c>
      <c r="B211">
        <v>150</v>
      </c>
      <c r="C211">
        <v>22.1</v>
      </c>
      <c r="D211" s="20">
        <f t="shared" si="7"/>
        <v>14.100943189108072</v>
      </c>
      <c r="E211" s="20">
        <f t="shared" si="6"/>
        <v>7.9990568108919291</v>
      </c>
    </row>
    <row r="212" spans="1:5" x14ac:dyDescent="0.25">
      <c r="A212">
        <v>203</v>
      </c>
      <c r="B212">
        <v>200.5</v>
      </c>
      <c r="C212">
        <v>28.7</v>
      </c>
      <c r="D212" s="20">
        <f t="shared" si="7"/>
        <v>22.930794810454156</v>
      </c>
      <c r="E212" s="20">
        <f t="shared" si="6"/>
        <v>5.7692051895458434</v>
      </c>
    </row>
    <row r="213" spans="1:5" x14ac:dyDescent="0.25">
      <c r="A213">
        <v>204</v>
      </c>
      <c r="B213">
        <v>184</v>
      </c>
      <c r="C213">
        <v>6</v>
      </c>
      <c r="D213" s="20">
        <f t="shared" si="7"/>
        <v>20.04579378565791</v>
      </c>
      <c r="E213" s="20">
        <f t="shared" si="6"/>
        <v>-14.04579378565791</v>
      </c>
    </row>
    <row r="214" spans="1:5" x14ac:dyDescent="0.25">
      <c r="A214">
        <v>205</v>
      </c>
      <c r="B214">
        <v>223</v>
      </c>
      <c r="C214">
        <v>34.799999999999997</v>
      </c>
      <c r="D214" s="20">
        <f t="shared" si="7"/>
        <v>26.864887116994492</v>
      </c>
      <c r="E214" s="20">
        <f t="shared" si="6"/>
        <v>7.9351128830055053</v>
      </c>
    </row>
    <row r="215" spans="1:5" x14ac:dyDescent="0.25">
      <c r="A215">
        <v>206</v>
      </c>
      <c r="B215">
        <v>208.75</v>
      </c>
      <c r="C215">
        <v>16.600000000000001</v>
      </c>
      <c r="D215" s="20">
        <f t="shared" si="7"/>
        <v>24.373295322852282</v>
      </c>
      <c r="E215" s="20">
        <f t="shared" si="6"/>
        <v>-7.773295322852281</v>
      </c>
    </row>
    <row r="216" spans="1:5" x14ac:dyDescent="0.25">
      <c r="A216">
        <v>207</v>
      </c>
      <c r="B216">
        <v>166</v>
      </c>
      <c r="C216">
        <v>32.9</v>
      </c>
      <c r="D216" s="20">
        <f t="shared" si="7"/>
        <v>16.898519940425643</v>
      </c>
      <c r="E216" s="20">
        <f t="shared" si="6"/>
        <v>16.001480059574355</v>
      </c>
    </row>
    <row r="217" spans="1:5" x14ac:dyDescent="0.25">
      <c r="A217">
        <v>208</v>
      </c>
      <c r="B217">
        <v>195</v>
      </c>
      <c r="C217">
        <v>32.799999999999997</v>
      </c>
      <c r="D217" s="20">
        <f t="shared" si="7"/>
        <v>21.969127802188741</v>
      </c>
      <c r="E217" s="20">
        <f t="shared" si="6"/>
        <v>10.830872197811257</v>
      </c>
    </row>
    <row r="218" spans="1:5" x14ac:dyDescent="0.25">
      <c r="A218">
        <v>209</v>
      </c>
      <c r="B218">
        <v>160.5</v>
      </c>
      <c r="C218">
        <v>9.6</v>
      </c>
      <c r="D218" s="20">
        <f t="shared" si="7"/>
        <v>15.936852932160228</v>
      </c>
      <c r="E218" s="20">
        <f t="shared" si="6"/>
        <v>-6.3368529321602285</v>
      </c>
    </row>
    <row r="219" spans="1:5" x14ac:dyDescent="0.25">
      <c r="A219">
        <v>210</v>
      </c>
      <c r="B219">
        <v>159.75</v>
      </c>
      <c r="C219">
        <v>10.8</v>
      </c>
      <c r="D219" s="20">
        <f t="shared" si="7"/>
        <v>15.805716521942216</v>
      </c>
      <c r="E219" s="20">
        <f t="shared" si="6"/>
        <v>-5.0057165219422153</v>
      </c>
    </row>
    <row r="220" spans="1:5" x14ac:dyDescent="0.25">
      <c r="A220">
        <v>211</v>
      </c>
      <c r="B220">
        <v>140.5</v>
      </c>
      <c r="C220">
        <v>7.1</v>
      </c>
      <c r="D220" s="20">
        <f t="shared" si="7"/>
        <v>12.439881993013262</v>
      </c>
      <c r="E220" s="20">
        <f t="shared" si="6"/>
        <v>-5.3398819930132628</v>
      </c>
    </row>
    <row r="221" spans="1:5" x14ac:dyDescent="0.25">
      <c r="A221">
        <v>212</v>
      </c>
      <c r="B221">
        <v>216.25</v>
      </c>
      <c r="C221">
        <v>27.2</v>
      </c>
      <c r="D221" s="20">
        <f t="shared" si="7"/>
        <v>25.68465942503239</v>
      </c>
      <c r="E221" s="20">
        <f t="shared" si="6"/>
        <v>1.5153405749676097</v>
      </c>
    </row>
    <row r="222" spans="1:5" x14ac:dyDescent="0.25">
      <c r="A222">
        <v>213</v>
      </c>
      <c r="B222">
        <v>168.25</v>
      </c>
      <c r="C222">
        <v>19.5</v>
      </c>
      <c r="D222" s="20">
        <f t="shared" si="7"/>
        <v>17.291929171079676</v>
      </c>
      <c r="E222" s="20">
        <f t="shared" si="6"/>
        <v>2.2080708289203237</v>
      </c>
    </row>
    <row r="223" spans="1:5" x14ac:dyDescent="0.25">
      <c r="A223">
        <v>214</v>
      </c>
      <c r="B223">
        <v>194.75</v>
      </c>
      <c r="C223">
        <v>18.7</v>
      </c>
      <c r="D223" s="20">
        <f t="shared" si="7"/>
        <v>21.925415665449403</v>
      </c>
      <c r="E223" s="20">
        <f t="shared" si="6"/>
        <v>-3.2254156654494039</v>
      </c>
    </row>
    <row r="224" spans="1:5" x14ac:dyDescent="0.25">
      <c r="A224">
        <v>215</v>
      </c>
      <c r="B224">
        <v>172.75</v>
      </c>
      <c r="C224">
        <v>19.5</v>
      </c>
      <c r="D224" s="20">
        <f t="shared" si="7"/>
        <v>18.078747632387746</v>
      </c>
      <c r="E224" s="20">
        <f t="shared" si="6"/>
        <v>1.4212523676122544</v>
      </c>
    </row>
    <row r="225" spans="1:5" x14ac:dyDescent="0.25">
      <c r="A225">
        <v>216</v>
      </c>
      <c r="B225">
        <v>219</v>
      </c>
      <c r="C225">
        <v>47.5</v>
      </c>
      <c r="D225" s="20">
        <f t="shared" si="7"/>
        <v>26.165492929165101</v>
      </c>
      <c r="E225" s="20">
        <f t="shared" si="6"/>
        <v>21.334507070834899</v>
      </c>
    </row>
    <row r="226" spans="1:5" x14ac:dyDescent="0.25">
      <c r="A226">
        <v>217</v>
      </c>
      <c r="B226">
        <v>149.25</v>
      </c>
      <c r="C226">
        <v>13.6</v>
      </c>
      <c r="D226" s="20">
        <f t="shared" si="7"/>
        <v>13.96980677889006</v>
      </c>
      <c r="E226" s="20">
        <f t="shared" si="6"/>
        <v>-0.36980677889006053</v>
      </c>
    </row>
    <row r="227" spans="1:5" x14ac:dyDescent="0.25">
      <c r="A227">
        <v>218</v>
      </c>
      <c r="B227">
        <v>154.5</v>
      </c>
      <c r="C227">
        <v>7.5</v>
      </c>
      <c r="D227" s="20">
        <f t="shared" si="7"/>
        <v>14.887761650416138</v>
      </c>
      <c r="E227" s="20">
        <f t="shared" si="6"/>
        <v>-7.3877616504161381</v>
      </c>
    </row>
    <row r="228" spans="1:5" x14ac:dyDescent="0.25">
      <c r="A228">
        <v>219</v>
      </c>
      <c r="B228">
        <v>199.25</v>
      </c>
      <c r="C228">
        <v>24.5</v>
      </c>
      <c r="D228" s="20">
        <f t="shared" si="7"/>
        <v>22.712234126757469</v>
      </c>
      <c r="E228" s="20">
        <f t="shared" si="6"/>
        <v>1.787765873242531</v>
      </c>
    </row>
    <row r="229" spans="1:5" x14ac:dyDescent="0.25">
      <c r="A229">
        <v>220</v>
      </c>
      <c r="B229">
        <v>154.5</v>
      </c>
      <c r="C229">
        <v>15</v>
      </c>
      <c r="D229" s="20">
        <f t="shared" si="7"/>
        <v>14.887761650416138</v>
      </c>
      <c r="E229" s="20">
        <f t="shared" si="6"/>
        <v>0.11223834958386192</v>
      </c>
    </row>
    <row r="230" spans="1:5" x14ac:dyDescent="0.25">
      <c r="A230">
        <v>221</v>
      </c>
      <c r="B230">
        <v>153.25</v>
      </c>
      <c r="C230">
        <v>12.4</v>
      </c>
      <c r="D230" s="20">
        <f t="shared" si="7"/>
        <v>14.669200966719455</v>
      </c>
      <c r="E230" s="20">
        <f t="shared" si="6"/>
        <v>-2.2692009667194544</v>
      </c>
    </row>
    <row r="231" spans="1:5" x14ac:dyDescent="0.25">
      <c r="A231">
        <v>222</v>
      </c>
      <c r="B231">
        <v>230</v>
      </c>
      <c r="C231">
        <v>26</v>
      </c>
      <c r="D231" s="20">
        <f t="shared" si="7"/>
        <v>28.088826945695931</v>
      </c>
      <c r="E231" s="20">
        <f t="shared" si="6"/>
        <v>-2.0888269456959314</v>
      </c>
    </row>
    <row r="232" spans="1:5" x14ac:dyDescent="0.25">
      <c r="A232">
        <v>223</v>
      </c>
      <c r="B232">
        <v>161.75</v>
      </c>
      <c r="C232">
        <v>11.5</v>
      </c>
      <c r="D232" s="20">
        <f t="shared" si="7"/>
        <v>16.155413615856915</v>
      </c>
      <c r="E232" s="20">
        <f t="shared" si="6"/>
        <v>-4.655413615856915</v>
      </c>
    </row>
    <row r="233" spans="1:5" x14ac:dyDescent="0.25">
      <c r="A233">
        <v>224</v>
      </c>
      <c r="B233">
        <v>142.25</v>
      </c>
      <c r="C233">
        <v>5.2</v>
      </c>
      <c r="D233" s="20">
        <f t="shared" si="7"/>
        <v>12.745866950188624</v>
      </c>
      <c r="E233" s="20">
        <f t="shared" si="6"/>
        <v>-7.545866950188624</v>
      </c>
    </row>
    <row r="234" spans="1:5" x14ac:dyDescent="0.25">
      <c r="A234">
        <v>225</v>
      </c>
      <c r="B234">
        <v>179.75</v>
      </c>
      <c r="C234">
        <v>10.9</v>
      </c>
      <c r="D234" s="20">
        <f t="shared" si="7"/>
        <v>19.302687461089182</v>
      </c>
      <c r="E234" s="20">
        <f t="shared" si="6"/>
        <v>-8.4026874610891813</v>
      </c>
    </row>
    <row r="235" spans="1:5" x14ac:dyDescent="0.25">
      <c r="A235">
        <v>226</v>
      </c>
      <c r="B235">
        <v>126.5</v>
      </c>
      <c r="C235">
        <v>12.5</v>
      </c>
      <c r="D235" s="20">
        <f t="shared" si="7"/>
        <v>9.9920023356103904</v>
      </c>
      <c r="E235" s="20">
        <f t="shared" si="6"/>
        <v>2.5079976643896096</v>
      </c>
    </row>
    <row r="236" spans="1:5" x14ac:dyDescent="0.25">
      <c r="A236">
        <v>227</v>
      </c>
      <c r="B236">
        <v>169.5</v>
      </c>
      <c r="C236">
        <v>14.8</v>
      </c>
      <c r="D236" s="20">
        <f t="shared" si="7"/>
        <v>17.510489854776363</v>
      </c>
      <c r="E236" s="20">
        <f t="shared" si="6"/>
        <v>-2.7104898547763625</v>
      </c>
    </row>
    <row r="237" spans="1:5" x14ac:dyDescent="0.25">
      <c r="A237">
        <v>228</v>
      </c>
      <c r="B237">
        <v>198.5</v>
      </c>
      <c r="C237">
        <v>25.2</v>
      </c>
      <c r="D237" s="20">
        <f t="shared" si="7"/>
        <v>22.581097716539464</v>
      </c>
      <c r="E237" s="20">
        <f t="shared" si="6"/>
        <v>2.6189022834605353</v>
      </c>
    </row>
    <row r="238" spans="1:5" x14ac:dyDescent="0.25">
      <c r="A238">
        <v>229</v>
      </c>
      <c r="B238">
        <v>174.5</v>
      </c>
      <c r="C238">
        <v>14.9</v>
      </c>
      <c r="D238" s="20">
        <f t="shared" si="7"/>
        <v>18.384732589563104</v>
      </c>
      <c r="E238" s="20">
        <f t="shared" si="6"/>
        <v>-3.4847325895631034</v>
      </c>
    </row>
    <row r="239" spans="1:5" x14ac:dyDescent="0.25">
      <c r="A239">
        <v>230</v>
      </c>
      <c r="B239">
        <v>167.75</v>
      </c>
      <c r="C239">
        <v>17</v>
      </c>
      <c r="D239" s="20">
        <f t="shared" si="7"/>
        <v>17.204504897601002</v>
      </c>
      <c r="E239" s="20">
        <f t="shared" si="6"/>
        <v>-0.20450489760100155</v>
      </c>
    </row>
    <row r="240" spans="1:5" x14ac:dyDescent="0.25">
      <c r="A240">
        <v>231</v>
      </c>
      <c r="B240">
        <v>147.75</v>
      </c>
      <c r="C240">
        <v>10.6</v>
      </c>
      <c r="D240" s="20">
        <f t="shared" si="7"/>
        <v>13.707533958454039</v>
      </c>
      <c r="E240" s="20">
        <f t="shared" si="6"/>
        <v>-3.1075339584540398</v>
      </c>
    </row>
    <row r="241" spans="1:5" x14ac:dyDescent="0.25">
      <c r="A241">
        <v>232</v>
      </c>
      <c r="B241">
        <v>182.25</v>
      </c>
      <c r="C241">
        <v>16.100000000000001</v>
      </c>
      <c r="D241" s="20">
        <f t="shared" si="7"/>
        <v>19.739808828482552</v>
      </c>
      <c r="E241" s="20">
        <f t="shared" si="6"/>
        <v>-3.6398088284825505</v>
      </c>
    </row>
    <row r="242" spans="1:5" x14ac:dyDescent="0.25">
      <c r="A242">
        <v>233</v>
      </c>
      <c r="B242">
        <v>175.5</v>
      </c>
      <c r="C242">
        <v>15.4</v>
      </c>
      <c r="D242" s="20">
        <f t="shared" si="7"/>
        <v>18.559581136520453</v>
      </c>
      <c r="E242" s="20">
        <f t="shared" si="6"/>
        <v>-3.1595811365204529</v>
      </c>
    </row>
    <row r="243" spans="1:5" x14ac:dyDescent="0.25">
      <c r="A243">
        <v>234</v>
      </c>
      <c r="B243">
        <v>161.75</v>
      </c>
      <c r="C243">
        <v>26.7</v>
      </c>
      <c r="D243" s="20">
        <f t="shared" si="7"/>
        <v>16.155413615856915</v>
      </c>
      <c r="E243" s="20">
        <f t="shared" si="6"/>
        <v>10.544586384143084</v>
      </c>
    </row>
    <row r="244" spans="1:5" x14ac:dyDescent="0.25">
      <c r="A244">
        <v>235</v>
      </c>
      <c r="B244">
        <v>157.75</v>
      </c>
      <c r="C244">
        <v>25.8</v>
      </c>
      <c r="D244" s="20">
        <f t="shared" si="7"/>
        <v>15.45601942802752</v>
      </c>
      <c r="E244" s="20">
        <f t="shared" si="6"/>
        <v>10.34398057197248</v>
      </c>
    </row>
    <row r="245" spans="1:5" x14ac:dyDescent="0.25">
      <c r="A245">
        <v>236</v>
      </c>
      <c r="B245">
        <v>168.75</v>
      </c>
      <c r="C245">
        <v>18.600000000000001</v>
      </c>
      <c r="D245" s="20">
        <f t="shared" si="7"/>
        <v>17.379353444558351</v>
      </c>
      <c r="E245" s="20">
        <f t="shared" si="6"/>
        <v>1.2206465554416503</v>
      </c>
    </row>
    <row r="246" spans="1:5" x14ac:dyDescent="0.25">
      <c r="A246">
        <v>237</v>
      </c>
      <c r="B246">
        <v>191.5</v>
      </c>
      <c r="C246">
        <v>24.8</v>
      </c>
      <c r="D246" s="20">
        <f t="shared" si="7"/>
        <v>21.357157887838024</v>
      </c>
      <c r="E246" s="20">
        <f t="shared" si="6"/>
        <v>3.4428421121619763</v>
      </c>
    </row>
    <row r="247" spans="1:5" x14ac:dyDescent="0.25">
      <c r="A247">
        <v>238</v>
      </c>
      <c r="B247">
        <v>219.15</v>
      </c>
      <c r="C247">
        <v>27.3</v>
      </c>
      <c r="D247" s="20">
        <f t="shared" si="7"/>
        <v>26.1917202112087</v>
      </c>
      <c r="E247" s="20">
        <f t="shared" si="6"/>
        <v>1.1082797887913003</v>
      </c>
    </row>
    <row r="248" spans="1:5" x14ac:dyDescent="0.25">
      <c r="A248">
        <v>239</v>
      </c>
      <c r="B248">
        <v>155.25</v>
      </c>
      <c r="C248">
        <v>12.4</v>
      </c>
      <c r="D248" s="20">
        <f t="shared" si="7"/>
        <v>15.01889806063415</v>
      </c>
      <c r="E248" s="20">
        <f t="shared" si="6"/>
        <v>-2.6188980606341499</v>
      </c>
    </row>
    <row r="249" spans="1:5" x14ac:dyDescent="0.25">
      <c r="A249">
        <v>240</v>
      </c>
      <c r="B249">
        <v>189.75</v>
      </c>
      <c r="C249">
        <v>29.9</v>
      </c>
      <c r="D249" s="20">
        <f t="shared" si="7"/>
        <v>21.051172930662663</v>
      </c>
      <c r="E249" s="20">
        <f t="shared" si="6"/>
        <v>8.8488270693373359</v>
      </c>
    </row>
    <row r="250" spans="1:5" x14ac:dyDescent="0.25">
      <c r="A250">
        <v>241</v>
      </c>
      <c r="B250">
        <v>127.5</v>
      </c>
      <c r="C250">
        <v>17</v>
      </c>
      <c r="D250" s="20">
        <f t="shared" si="7"/>
        <v>10.166850882567736</v>
      </c>
      <c r="E250" s="20">
        <f t="shared" si="6"/>
        <v>6.8331491174322636</v>
      </c>
    </row>
    <row r="251" spans="1:5" x14ac:dyDescent="0.25">
      <c r="A251">
        <v>242</v>
      </c>
      <c r="B251">
        <v>224.5</v>
      </c>
      <c r="C251">
        <v>35</v>
      </c>
      <c r="D251" s="20">
        <f t="shared" si="7"/>
        <v>27.127159937430516</v>
      </c>
      <c r="E251" s="20">
        <f t="shared" si="6"/>
        <v>7.8728400625694839</v>
      </c>
    </row>
    <row r="252" spans="1:5" x14ac:dyDescent="0.25">
      <c r="A252">
        <v>243</v>
      </c>
      <c r="B252">
        <v>234.25</v>
      </c>
      <c r="C252">
        <v>30.4</v>
      </c>
      <c r="D252" s="20">
        <f t="shared" si="7"/>
        <v>28.83193327026466</v>
      </c>
      <c r="E252" s="20">
        <f t="shared" si="6"/>
        <v>1.5680667297353388</v>
      </c>
    </row>
    <row r="253" spans="1:5" x14ac:dyDescent="0.25">
      <c r="A253">
        <v>244</v>
      </c>
      <c r="B253">
        <v>227.75</v>
      </c>
      <c r="C253">
        <v>32.6</v>
      </c>
      <c r="D253" s="20">
        <f t="shared" si="7"/>
        <v>27.695417715041895</v>
      </c>
      <c r="E253" s="20">
        <f t="shared" si="6"/>
        <v>4.9045822849581064</v>
      </c>
    </row>
    <row r="254" spans="1:5" x14ac:dyDescent="0.25">
      <c r="A254">
        <v>245</v>
      </c>
      <c r="B254">
        <v>199.5</v>
      </c>
      <c r="C254">
        <v>29</v>
      </c>
      <c r="D254" s="20">
        <f t="shared" si="7"/>
        <v>22.755946263496806</v>
      </c>
      <c r="E254" s="20">
        <f t="shared" si="6"/>
        <v>6.2440537365031936</v>
      </c>
    </row>
    <row r="255" spans="1:5" x14ac:dyDescent="0.25">
      <c r="A255">
        <v>246</v>
      </c>
      <c r="B255">
        <v>155.5</v>
      </c>
      <c r="C255">
        <v>15.2</v>
      </c>
      <c r="D255" s="20">
        <f t="shared" si="7"/>
        <v>15.062610197373488</v>
      </c>
      <c r="E255" s="20">
        <f t="shared" si="6"/>
        <v>0.13738980262651168</v>
      </c>
    </row>
    <row r="256" spans="1:5" x14ac:dyDescent="0.25">
      <c r="A256">
        <v>247</v>
      </c>
      <c r="B256">
        <v>215.5</v>
      </c>
      <c r="C256">
        <v>30.2</v>
      </c>
      <c r="D256" s="20">
        <f t="shared" si="7"/>
        <v>25.553523014814377</v>
      </c>
      <c r="E256" s="20">
        <f t="shared" si="6"/>
        <v>4.6464769851856218</v>
      </c>
    </row>
    <row r="257" spans="1:5" x14ac:dyDescent="0.25">
      <c r="A257">
        <v>248</v>
      </c>
      <c r="B257">
        <v>134.25</v>
      </c>
      <c r="C257">
        <v>11</v>
      </c>
      <c r="D257" s="20">
        <f t="shared" si="7"/>
        <v>11.347078574529839</v>
      </c>
      <c r="E257" s="20">
        <f t="shared" si="6"/>
        <v>-0.34707857452983859</v>
      </c>
    </row>
    <row r="258" spans="1:5" x14ac:dyDescent="0.25">
      <c r="A258">
        <v>249</v>
      </c>
      <c r="B258">
        <v>201</v>
      </c>
      <c r="C258">
        <v>33.6</v>
      </c>
      <c r="D258" s="20">
        <f t="shared" si="7"/>
        <v>23.018219083932831</v>
      </c>
      <c r="E258" s="20">
        <f t="shared" si="6"/>
        <v>10.581780916067171</v>
      </c>
    </row>
    <row r="259" spans="1:5" x14ac:dyDescent="0.25">
      <c r="A259">
        <v>250</v>
      </c>
      <c r="B259">
        <v>186.75</v>
      </c>
      <c r="C259">
        <v>29.3</v>
      </c>
      <c r="D259" s="20">
        <f t="shared" si="7"/>
        <v>20.526627289790621</v>
      </c>
      <c r="E259" s="20">
        <f t="shared" si="6"/>
        <v>8.7733727102093795</v>
      </c>
    </row>
    <row r="260" spans="1:5" x14ac:dyDescent="0.25">
      <c r="A260">
        <v>251</v>
      </c>
      <c r="B260">
        <v>190.75</v>
      </c>
      <c r="C260">
        <v>26</v>
      </c>
      <c r="D260" s="20">
        <f t="shared" si="7"/>
        <v>21.226021477620012</v>
      </c>
      <c r="E260" s="20">
        <f t="shared" si="6"/>
        <v>4.7739785223799878</v>
      </c>
    </row>
    <row r="261" spans="1:5" x14ac:dyDescent="0.25">
      <c r="A261">
        <v>252</v>
      </c>
      <c r="B261">
        <v>207.5</v>
      </c>
      <c r="C261">
        <v>31.9</v>
      </c>
      <c r="D261" s="20">
        <f t="shared" si="7"/>
        <v>24.154734639155595</v>
      </c>
      <c r="E261" s="20">
        <f t="shared" si="6"/>
        <v>7.7452653608444031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topLeftCell="A2" zoomScale="110" zoomScaleNormal="110" workbookViewId="0">
      <selection activeCell="R12" sqref="R12"/>
    </sheetView>
  </sheetViews>
  <sheetFormatPr defaultRowHeight="15" x14ac:dyDescent="0.25"/>
  <cols>
    <col min="2" max="2" width="10.140625" customWidth="1"/>
    <col min="3" max="3" width="10.140625" style="1" customWidth="1"/>
    <col min="4" max="5" width="9.140625" customWidth="1"/>
    <col min="6" max="6" width="11.42578125" customWidth="1"/>
    <col min="15" max="15" width="11.42578125" customWidth="1"/>
  </cols>
  <sheetData>
    <row r="1" spans="1:18" x14ac:dyDescent="0.25">
      <c r="A1" t="s">
        <v>16</v>
      </c>
      <c r="E1" s="6"/>
    </row>
    <row r="2" spans="1:18" x14ac:dyDescent="0.25">
      <c r="A2" s="1" t="s">
        <v>31</v>
      </c>
    </row>
    <row r="3" spans="1:18" x14ac:dyDescent="0.25">
      <c r="A3" s="1" t="s">
        <v>32</v>
      </c>
    </row>
    <row r="5" spans="1:18" x14ac:dyDescent="0.25">
      <c r="B5" s="8" t="s">
        <v>33</v>
      </c>
      <c r="C5" s="1">
        <f>COUNT(C10:C261)</f>
        <v>252</v>
      </c>
      <c r="D5" s="7"/>
      <c r="E5" s="8"/>
      <c r="O5" s="5" t="s">
        <v>34</v>
      </c>
      <c r="Q5" s="9" t="s">
        <v>35</v>
      </c>
      <c r="R5" s="10"/>
    </row>
    <row r="6" spans="1:18" x14ac:dyDescent="0.25">
      <c r="B6" s="11" t="s">
        <v>36</v>
      </c>
      <c r="C6" s="1">
        <f>_xlfn.COVARIANCE.S(B10:B261,C10:C261)</f>
        <v>49.684757636122171</v>
      </c>
      <c r="D6" s="7"/>
      <c r="E6" s="8"/>
      <c r="O6">
        <f t="array" ref="O6:P10">LINEST(C10:C261,B10:B261,TRUE,TRUE)</f>
        <v>0.69906736979373196</v>
      </c>
      <c r="P6">
        <v>-51.324579410746878</v>
      </c>
      <c r="Q6" s="10" t="s">
        <v>37</v>
      </c>
      <c r="R6" s="10" t="s">
        <v>38</v>
      </c>
    </row>
    <row r="7" spans="1:18" x14ac:dyDescent="0.25">
      <c r="A7" s="8" t="s">
        <v>39</v>
      </c>
      <c r="B7">
        <f>AVERAGE(B10:B261)</f>
        <v>100.82420634920639</v>
      </c>
      <c r="C7">
        <f>AVERAGE(C10:C261)</f>
        <v>19.158333333333328</v>
      </c>
      <c r="D7" s="7"/>
      <c r="E7" s="8"/>
      <c r="O7">
        <v>4.473464446799115E-2</v>
      </c>
      <c r="P7">
        <v>4.5260123651551494</v>
      </c>
      <c r="Q7" s="10" t="s">
        <v>40</v>
      </c>
      <c r="R7" s="10" t="s">
        <v>41</v>
      </c>
    </row>
    <row r="8" spans="1:18" x14ac:dyDescent="0.25">
      <c r="A8" s="8" t="s">
        <v>42</v>
      </c>
      <c r="B8">
        <f>_xlfn.STDEV.S(B10:B261)</f>
        <v>8.430475531920024</v>
      </c>
      <c r="C8">
        <f>_xlfn.STDEV.S(C10:C261)</f>
        <v>8.3839470256606319</v>
      </c>
      <c r="E8" s="12"/>
      <c r="O8">
        <v>0.49413447581462194</v>
      </c>
      <c r="P8">
        <v>5.9749313961851449</v>
      </c>
      <c r="Q8" s="10" t="s">
        <v>43</v>
      </c>
      <c r="R8" s="10" t="s">
        <v>44</v>
      </c>
    </row>
    <row r="9" spans="1:18" ht="15.75" customHeight="1" x14ac:dyDescent="0.25">
      <c r="A9" s="12" t="s">
        <v>45</v>
      </c>
      <c r="B9" s="4" t="s">
        <v>6</v>
      </c>
      <c r="C9" s="4" t="s">
        <v>1</v>
      </c>
      <c r="D9" s="13" t="s">
        <v>46</v>
      </c>
      <c r="E9" s="13" t="s">
        <v>47</v>
      </c>
      <c r="F9" s="13"/>
      <c r="O9">
        <v>244.20248672330101</v>
      </c>
      <c r="P9">
        <v>250</v>
      </c>
      <c r="Q9" s="10" t="s">
        <v>48</v>
      </c>
      <c r="R9" s="10" t="s">
        <v>49</v>
      </c>
    </row>
    <row r="10" spans="1:18" x14ac:dyDescent="0.25">
      <c r="A10">
        <v>1</v>
      </c>
      <c r="B10">
        <v>93.1</v>
      </c>
      <c r="C10">
        <v>12.3</v>
      </c>
      <c r="D10" s="20">
        <f>$P$6+$O$6*B10</f>
        <v>13.758592717049567</v>
      </c>
      <c r="E10" s="20">
        <f t="shared" ref="E10:E73" si="0">(C10-D10)</f>
        <v>-1.4585927170495658</v>
      </c>
      <c r="O10">
        <v>8717.981202720257</v>
      </c>
      <c r="P10">
        <v>8924.951297279742</v>
      </c>
      <c r="Q10" s="10" t="s">
        <v>50</v>
      </c>
      <c r="R10" s="10" t="s">
        <v>51</v>
      </c>
    </row>
    <row r="11" spans="1:18" x14ac:dyDescent="0.25">
      <c r="A11">
        <v>2</v>
      </c>
      <c r="B11">
        <v>93.6</v>
      </c>
      <c r="C11">
        <v>6.1</v>
      </c>
      <c r="D11" s="20">
        <f t="shared" ref="D11:D74" si="1">$P$6+$O$6*B11</f>
        <v>14.108126401946436</v>
      </c>
      <c r="E11" s="20">
        <f t="shared" si="0"/>
        <v>-8.008126401946436</v>
      </c>
      <c r="O11" s="14" t="s">
        <v>33</v>
      </c>
      <c r="P11" s="15">
        <f>COUNT(A10:A1000)</f>
        <v>252</v>
      </c>
      <c r="Q11" s="15"/>
      <c r="R11" s="15"/>
    </row>
    <row r="12" spans="1:18" x14ac:dyDescent="0.25">
      <c r="A12">
        <v>3</v>
      </c>
      <c r="B12">
        <v>95.8</v>
      </c>
      <c r="C12">
        <v>25.3</v>
      </c>
      <c r="D12" s="20">
        <f t="shared" si="1"/>
        <v>15.646074615492637</v>
      </c>
      <c r="E12" s="20">
        <f t="shared" si="0"/>
        <v>9.6539253845073638</v>
      </c>
      <c r="O12" s="14" t="s">
        <v>56</v>
      </c>
      <c r="P12" s="15">
        <f>P11-P9</f>
        <v>2</v>
      </c>
      <c r="Q12" s="16" t="s">
        <v>57</v>
      </c>
      <c r="R12" s="1">
        <f>P11*LN(P10/P11) + 2*P12</f>
        <v>902.92861968299417</v>
      </c>
    </row>
    <row r="13" spans="1:18" x14ac:dyDescent="0.25">
      <c r="A13">
        <v>4</v>
      </c>
      <c r="B13">
        <v>101.8</v>
      </c>
      <c r="C13">
        <v>10.4</v>
      </c>
      <c r="D13" s="20">
        <f t="shared" si="1"/>
        <v>19.840478834255038</v>
      </c>
      <c r="E13" s="20">
        <f t="shared" si="0"/>
        <v>-9.4404788342550372</v>
      </c>
      <c r="O13" s="17" t="s">
        <v>58</v>
      </c>
      <c r="P13" s="18">
        <f>O8-(P12-1)/P9*(1-O8)</f>
        <v>0.49211101371788041</v>
      </c>
      <c r="Q13" s="16" t="s">
        <v>59</v>
      </c>
      <c r="R13" s="1">
        <f>P11*LN(P10/P11) + P12*LN(P11)</f>
        <v>909.98747785801697</v>
      </c>
    </row>
    <row r="14" spans="1:18" x14ac:dyDescent="0.25">
      <c r="A14">
        <v>5</v>
      </c>
      <c r="B14">
        <v>97.3</v>
      </c>
      <c r="C14">
        <v>28.7</v>
      </c>
      <c r="D14" s="20">
        <f t="shared" si="1"/>
        <v>16.694675670183244</v>
      </c>
      <c r="E14" s="20">
        <f t="shared" si="0"/>
        <v>12.005324329816755</v>
      </c>
    </row>
    <row r="15" spans="1:18" x14ac:dyDescent="0.25">
      <c r="A15">
        <v>6</v>
      </c>
      <c r="B15">
        <v>104.5</v>
      </c>
      <c r="C15">
        <v>20.9</v>
      </c>
      <c r="D15" s="20">
        <f t="shared" si="1"/>
        <v>21.727960732698108</v>
      </c>
      <c r="E15" s="20">
        <f t="shared" si="0"/>
        <v>-0.82796073269810933</v>
      </c>
    </row>
    <row r="16" spans="1:18" x14ac:dyDescent="0.25">
      <c r="A16">
        <v>7</v>
      </c>
      <c r="B16">
        <v>105.1</v>
      </c>
      <c r="C16">
        <v>19.2</v>
      </c>
      <c r="D16" s="20">
        <f t="shared" si="1"/>
        <v>22.147401154574354</v>
      </c>
      <c r="E16" s="20">
        <f t="shared" si="0"/>
        <v>-2.9474011545743544</v>
      </c>
    </row>
    <row r="17" spans="1:5" x14ac:dyDescent="0.25">
      <c r="A17">
        <v>8</v>
      </c>
      <c r="B17">
        <v>99.6</v>
      </c>
      <c r="C17">
        <v>12.4</v>
      </c>
      <c r="D17" s="20">
        <f t="shared" si="1"/>
        <v>18.302530620708822</v>
      </c>
      <c r="E17" s="20">
        <f t="shared" si="0"/>
        <v>-5.9025306207088217</v>
      </c>
    </row>
    <row r="18" spans="1:5" x14ac:dyDescent="0.25">
      <c r="A18">
        <v>9</v>
      </c>
      <c r="B18">
        <v>100.9</v>
      </c>
      <c r="C18">
        <v>4.0999999999999996</v>
      </c>
      <c r="D18" s="20">
        <f t="shared" si="1"/>
        <v>19.211318201440676</v>
      </c>
      <c r="E18" s="20">
        <f t="shared" si="0"/>
        <v>-15.111318201440676</v>
      </c>
    </row>
    <row r="19" spans="1:5" x14ac:dyDescent="0.25">
      <c r="A19">
        <v>10</v>
      </c>
      <c r="B19">
        <v>99.6</v>
      </c>
      <c r="C19">
        <v>11.7</v>
      </c>
      <c r="D19" s="20">
        <f t="shared" si="1"/>
        <v>18.302530620708822</v>
      </c>
      <c r="E19" s="20">
        <f t="shared" si="0"/>
        <v>-6.6025306207088228</v>
      </c>
    </row>
    <row r="20" spans="1:5" x14ac:dyDescent="0.25">
      <c r="A20">
        <v>11</v>
      </c>
      <c r="B20">
        <v>101.5</v>
      </c>
      <c r="C20">
        <v>7.1</v>
      </c>
      <c r="D20" s="20">
        <f t="shared" si="1"/>
        <v>19.630758623316922</v>
      </c>
      <c r="E20" s="20">
        <f t="shared" si="0"/>
        <v>-12.530758623316922</v>
      </c>
    </row>
    <row r="21" spans="1:5" x14ac:dyDescent="0.25">
      <c r="A21">
        <v>12</v>
      </c>
      <c r="B21">
        <v>103.6</v>
      </c>
      <c r="C21">
        <v>7.8</v>
      </c>
      <c r="D21" s="20">
        <f t="shared" si="1"/>
        <v>21.098800099883746</v>
      </c>
      <c r="E21" s="20">
        <f t="shared" si="0"/>
        <v>-13.298800099883746</v>
      </c>
    </row>
    <row r="22" spans="1:5" x14ac:dyDescent="0.25">
      <c r="A22">
        <v>13</v>
      </c>
      <c r="B22">
        <v>102</v>
      </c>
      <c r="C22">
        <v>20.8</v>
      </c>
      <c r="D22" s="20">
        <f t="shared" si="1"/>
        <v>19.980292308213777</v>
      </c>
      <c r="E22" s="20">
        <f t="shared" si="0"/>
        <v>0.81970769178622405</v>
      </c>
    </row>
    <row r="23" spans="1:5" x14ac:dyDescent="0.25">
      <c r="A23">
        <v>14</v>
      </c>
      <c r="B23">
        <v>104.1</v>
      </c>
      <c r="C23">
        <v>21.2</v>
      </c>
      <c r="D23" s="20">
        <f t="shared" si="1"/>
        <v>21.448333784780615</v>
      </c>
      <c r="E23" s="20">
        <f t="shared" si="0"/>
        <v>-0.24833378478061618</v>
      </c>
    </row>
    <row r="24" spans="1:5" x14ac:dyDescent="0.25">
      <c r="A24">
        <v>15</v>
      </c>
      <c r="B24">
        <v>101.3</v>
      </c>
      <c r="C24">
        <v>22.1</v>
      </c>
      <c r="D24" s="20">
        <f t="shared" si="1"/>
        <v>19.490945149358168</v>
      </c>
      <c r="E24" s="20">
        <f t="shared" si="0"/>
        <v>2.609054850641833</v>
      </c>
    </row>
    <row r="25" spans="1:5" x14ac:dyDescent="0.25">
      <c r="A25">
        <v>16</v>
      </c>
      <c r="B25">
        <v>99.1</v>
      </c>
      <c r="C25">
        <v>20.9</v>
      </c>
      <c r="D25" s="20">
        <f t="shared" si="1"/>
        <v>17.952996935811953</v>
      </c>
      <c r="E25" s="20">
        <f t="shared" si="0"/>
        <v>2.9470030641880456</v>
      </c>
    </row>
    <row r="26" spans="1:5" x14ac:dyDescent="0.25">
      <c r="A26">
        <v>17</v>
      </c>
      <c r="B26">
        <v>101.9</v>
      </c>
      <c r="C26">
        <v>29</v>
      </c>
      <c r="D26" s="20">
        <f t="shared" si="1"/>
        <v>19.910385571234414</v>
      </c>
      <c r="E26" s="20">
        <f t="shared" si="0"/>
        <v>9.0896144287655858</v>
      </c>
    </row>
    <row r="27" spans="1:5" x14ac:dyDescent="0.25">
      <c r="A27">
        <v>18</v>
      </c>
      <c r="B27">
        <v>107.6</v>
      </c>
      <c r="C27">
        <v>22.9</v>
      </c>
      <c r="D27" s="20">
        <f t="shared" si="1"/>
        <v>23.895069579058671</v>
      </c>
      <c r="E27" s="20">
        <f t="shared" si="0"/>
        <v>-0.9950695790586721</v>
      </c>
    </row>
    <row r="28" spans="1:5" x14ac:dyDescent="0.25">
      <c r="A28">
        <v>19</v>
      </c>
      <c r="B28">
        <v>106.8</v>
      </c>
      <c r="C28">
        <v>16</v>
      </c>
      <c r="D28" s="20">
        <f t="shared" si="1"/>
        <v>23.3358156832237</v>
      </c>
      <c r="E28" s="20">
        <f t="shared" si="0"/>
        <v>-7.3358156832237</v>
      </c>
    </row>
    <row r="29" spans="1:5" x14ac:dyDescent="0.25">
      <c r="A29">
        <v>20</v>
      </c>
      <c r="B29">
        <v>106.2</v>
      </c>
      <c r="C29">
        <v>16.5</v>
      </c>
      <c r="D29" s="20">
        <f t="shared" si="1"/>
        <v>22.916375261347454</v>
      </c>
      <c r="E29" s="20">
        <f t="shared" si="0"/>
        <v>-6.4163752613474543</v>
      </c>
    </row>
    <row r="30" spans="1:5" x14ac:dyDescent="0.25">
      <c r="A30">
        <v>21</v>
      </c>
      <c r="B30">
        <v>103.3</v>
      </c>
      <c r="C30">
        <v>19.100000000000001</v>
      </c>
      <c r="D30" s="20">
        <f t="shared" si="1"/>
        <v>20.889079888945631</v>
      </c>
      <c r="E30" s="20">
        <f t="shared" si="0"/>
        <v>-1.7890798889456292</v>
      </c>
    </row>
    <row r="31" spans="1:5" x14ac:dyDescent="0.25">
      <c r="A31">
        <v>22</v>
      </c>
      <c r="B31">
        <v>111.4</v>
      </c>
      <c r="C31">
        <v>15.2</v>
      </c>
      <c r="D31" s="20">
        <f t="shared" si="1"/>
        <v>26.55152558427487</v>
      </c>
      <c r="E31" s="20">
        <f t="shared" si="0"/>
        <v>-11.351525584274871</v>
      </c>
    </row>
    <row r="32" spans="1:5" x14ac:dyDescent="0.25">
      <c r="A32">
        <v>23</v>
      </c>
      <c r="B32">
        <v>86</v>
      </c>
      <c r="C32">
        <v>15.6</v>
      </c>
      <c r="D32" s="20">
        <f t="shared" si="1"/>
        <v>8.7952143915140724</v>
      </c>
      <c r="E32" s="20">
        <f t="shared" si="0"/>
        <v>6.8047856084859273</v>
      </c>
    </row>
    <row r="33" spans="1:5" x14ac:dyDescent="0.25">
      <c r="A33">
        <v>24</v>
      </c>
      <c r="B33">
        <v>86.7</v>
      </c>
      <c r="C33">
        <v>17.7</v>
      </c>
      <c r="D33" s="20">
        <f t="shared" si="1"/>
        <v>9.2845615503696877</v>
      </c>
      <c r="E33" s="20">
        <f t="shared" si="0"/>
        <v>8.4154384496303116</v>
      </c>
    </row>
    <row r="34" spans="1:5" x14ac:dyDescent="0.25">
      <c r="A34">
        <v>25</v>
      </c>
      <c r="B34">
        <v>90.2</v>
      </c>
      <c r="C34">
        <v>14</v>
      </c>
      <c r="D34" s="20">
        <f t="shared" si="1"/>
        <v>11.73129734464775</v>
      </c>
      <c r="E34" s="20">
        <f t="shared" si="0"/>
        <v>2.26870265535225</v>
      </c>
    </row>
    <row r="35" spans="1:5" x14ac:dyDescent="0.25">
      <c r="A35">
        <v>26</v>
      </c>
      <c r="B35">
        <v>89.6</v>
      </c>
      <c r="C35">
        <v>3.7</v>
      </c>
      <c r="D35" s="20">
        <f t="shared" si="1"/>
        <v>11.311856922771504</v>
      </c>
      <c r="E35" s="20">
        <f t="shared" si="0"/>
        <v>-7.6118569227715041</v>
      </c>
    </row>
    <row r="36" spans="1:5" x14ac:dyDescent="0.25">
      <c r="A36">
        <v>27</v>
      </c>
      <c r="B36">
        <v>88.6</v>
      </c>
      <c r="C36">
        <v>7.9</v>
      </c>
      <c r="D36" s="20">
        <f t="shared" si="1"/>
        <v>10.612789552977773</v>
      </c>
      <c r="E36" s="20">
        <f t="shared" si="0"/>
        <v>-2.7127895529777728</v>
      </c>
    </row>
    <row r="37" spans="1:5" x14ac:dyDescent="0.25">
      <c r="A37">
        <v>28</v>
      </c>
      <c r="B37">
        <v>97.4</v>
      </c>
      <c r="C37">
        <v>22.9</v>
      </c>
      <c r="D37" s="20">
        <f t="shared" si="1"/>
        <v>16.764582407162621</v>
      </c>
      <c r="E37" s="20">
        <f t="shared" si="0"/>
        <v>6.1354175928373778</v>
      </c>
    </row>
    <row r="38" spans="1:5" x14ac:dyDescent="0.25">
      <c r="A38">
        <v>29</v>
      </c>
      <c r="B38">
        <v>93.5</v>
      </c>
      <c r="C38">
        <v>3.7</v>
      </c>
      <c r="D38" s="20">
        <f t="shared" si="1"/>
        <v>14.038219664967059</v>
      </c>
      <c r="E38" s="20">
        <f t="shared" si="0"/>
        <v>-10.33821966496706</v>
      </c>
    </row>
    <row r="39" spans="1:5" x14ac:dyDescent="0.25">
      <c r="A39">
        <v>30</v>
      </c>
      <c r="B39">
        <v>97.4</v>
      </c>
      <c r="C39">
        <v>8.8000000000000007</v>
      </c>
      <c r="D39" s="20">
        <f t="shared" si="1"/>
        <v>16.764582407162621</v>
      </c>
      <c r="E39" s="20">
        <f t="shared" si="0"/>
        <v>-7.9645824071626201</v>
      </c>
    </row>
    <row r="40" spans="1:5" x14ac:dyDescent="0.25">
      <c r="A40">
        <v>31</v>
      </c>
      <c r="B40">
        <v>100.5</v>
      </c>
      <c r="C40">
        <v>11.9</v>
      </c>
      <c r="D40" s="20">
        <f t="shared" si="1"/>
        <v>18.931691253523184</v>
      </c>
      <c r="E40" s="20">
        <f t="shared" si="0"/>
        <v>-7.0316912535231832</v>
      </c>
    </row>
    <row r="41" spans="1:5" x14ac:dyDescent="0.25">
      <c r="A41">
        <v>32</v>
      </c>
      <c r="B41">
        <v>93.5</v>
      </c>
      <c r="C41">
        <v>5.7</v>
      </c>
      <c r="D41" s="20">
        <f t="shared" si="1"/>
        <v>14.038219664967059</v>
      </c>
      <c r="E41" s="20">
        <f t="shared" si="0"/>
        <v>-8.3382196649670597</v>
      </c>
    </row>
    <row r="42" spans="1:5" x14ac:dyDescent="0.25">
      <c r="A42">
        <v>33</v>
      </c>
      <c r="B42">
        <v>93</v>
      </c>
      <c r="C42">
        <v>11.8</v>
      </c>
      <c r="D42" s="20">
        <f t="shared" si="1"/>
        <v>13.68868598007019</v>
      </c>
      <c r="E42" s="20">
        <f t="shared" si="0"/>
        <v>-1.8886859800701892</v>
      </c>
    </row>
    <row r="43" spans="1:5" x14ac:dyDescent="0.25">
      <c r="A43">
        <v>34</v>
      </c>
      <c r="B43">
        <v>111.7</v>
      </c>
      <c r="C43">
        <v>21.3</v>
      </c>
      <c r="D43" s="20">
        <f t="shared" si="1"/>
        <v>26.761245795212986</v>
      </c>
      <c r="E43" s="20">
        <f t="shared" si="0"/>
        <v>-5.4612457952129851</v>
      </c>
    </row>
    <row r="44" spans="1:5" x14ac:dyDescent="0.25">
      <c r="A44">
        <v>35</v>
      </c>
      <c r="B44">
        <v>117</v>
      </c>
      <c r="C44">
        <v>32.299999999999997</v>
      </c>
      <c r="D44" s="20">
        <f t="shared" si="1"/>
        <v>30.466302855119764</v>
      </c>
      <c r="E44" s="20">
        <f t="shared" si="0"/>
        <v>1.8336971448802331</v>
      </c>
    </row>
    <row r="45" spans="1:5" x14ac:dyDescent="0.25">
      <c r="A45">
        <v>36</v>
      </c>
      <c r="B45">
        <v>118.5</v>
      </c>
      <c r="C45">
        <v>40.1</v>
      </c>
      <c r="D45" s="20">
        <f t="shared" si="1"/>
        <v>31.514903909810357</v>
      </c>
      <c r="E45" s="20">
        <f t="shared" si="0"/>
        <v>8.5850960901896443</v>
      </c>
    </row>
    <row r="46" spans="1:5" x14ac:dyDescent="0.25">
      <c r="A46">
        <v>37</v>
      </c>
      <c r="B46">
        <v>106.5</v>
      </c>
      <c r="C46">
        <v>24.2</v>
      </c>
      <c r="D46" s="20">
        <f t="shared" si="1"/>
        <v>23.12609547228557</v>
      </c>
      <c r="E46" s="20">
        <f t="shared" si="0"/>
        <v>1.0739045277144292</v>
      </c>
    </row>
    <row r="47" spans="1:5" x14ac:dyDescent="0.25">
      <c r="A47">
        <v>38</v>
      </c>
      <c r="B47">
        <v>105.6</v>
      </c>
      <c r="C47">
        <v>28.4</v>
      </c>
      <c r="D47" s="20">
        <f t="shared" si="1"/>
        <v>22.496934839471209</v>
      </c>
      <c r="E47" s="20">
        <f t="shared" si="0"/>
        <v>5.90306516052879</v>
      </c>
    </row>
    <row r="48" spans="1:5" x14ac:dyDescent="0.25">
      <c r="A48">
        <v>39</v>
      </c>
      <c r="B48">
        <v>136.19999999999999</v>
      </c>
      <c r="C48">
        <v>35.200000000000003</v>
      </c>
      <c r="D48" s="20">
        <f t="shared" si="1"/>
        <v>43.888396355159401</v>
      </c>
      <c r="E48" s="20">
        <f t="shared" si="0"/>
        <v>-8.6883963551593979</v>
      </c>
    </row>
    <row r="49" spans="1:5" x14ac:dyDescent="0.25">
      <c r="A49">
        <v>40</v>
      </c>
      <c r="B49">
        <v>114.8</v>
      </c>
      <c r="C49">
        <v>32.6</v>
      </c>
      <c r="D49" s="20">
        <f t="shared" si="1"/>
        <v>28.928354641573549</v>
      </c>
      <c r="E49" s="20">
        <f t="shared" si="0"/>
        <v>3.6716453584264528</v>
      </c>
    </row>
    <row r="50" spans="1:5" x14ac:dyDescent="0.25">
      <c r="A50">
        <v>41</v>
      </c>
      <c r="B50">
        <v>128.30000000000001</v>
      </c>
      <c r="C50">
        <v>34.5</v>
      </c>
      <c r="D50" s="20">
        <f t="shared" si="1"/>
        <v>38.365764133788943</v>
      </c>
      <c r="E50" s="20">
        <f t="shared" si="0"/>
        <v>-3.865764133788943</v>
      </c>
    </row>
    <row r="51" spans="1:5" x14ac:dyDescent="0.25">
      <c r="A51">
        <v>42</v>
      </c>
      <c r="B51">
        <v>106</v>
      </c>
      <c r="C51">
        <v>32.9</v>
      </c>
      <c r="D51" s="20">
        <f t="shared" si="1"/>
        <v>22.776561787388715</v>
      </c>
      <c r="E51" s="20">
        <f t="shared" si="0"/>
        <v>10.123438212611283</v>
      </c>
    </row>
    <row r="52" spans="1:5" x14ac:dyDescent="0.25">
      <c r="A52">
        <v>43</v>
      </c>
      <c r="B52">
        <v>113.3</v>
      </c>
      <c r="C52">
        <v>31.6</v>
      </c>
      <c r="D52" s="20">
        <f t="shared" si="1"/>
        <v>27.879753586882956</v>
      </c>
      <c r="E52" s="20">
        <f t="shared" si="0"/>
        <v>3.7202464131170458</v>
      </c>
    </row>
    <row r="53" spans="1:5" x14ac:dyDescent="0.25">
      <c r="A53">
        <v>44</v>
      </c>
      <c r="B53">
        <v>106.6</v>
      </c>
      <c r="C53">
        <v>32</v>
      </c>
      <c r="D53" s="20">
        <f t="shared" si="1"/>
        <v>23.196002209264947</v>
      </c>
      <c r="E53" s="20">
        <f t="shared" si="0"/>
        <v>8.8039977907350533</v>
      </c>
    </row>
    <row r="54" spans="1:5" x14ac:dyDescent="0.25">
      <c r="A54">
        <v>45</v>
      </c>
      <c r="B54">
        <v>85.1</v>
      </c>
      <c r="C54">
        <v>7.7</v>
      </c>
      <c r="D54" s="20">
        <f t="shared" si="1"/>
        <v>8.1660537586997108</v>
      </c>
      <c r="E54" s="20">
        <f t="shared" si="0"/>
        <v>-0.46605375869971066</v>
      </c>
    </row>
    <row r="55" spans="1:5" x14ac:dyDescent="0.25">
      <c r="A55">
        <v>46</v>
      </c>
      <c r="B55">
        <v>96.6</v>
      </c>
      <c r="C55">
        <v>13.9</v>
      </c>
      <c r="D55" s="20">
        <f t="shared" si="1"/>
        <v>16.205328511327622</v>
      </c>
      <c r="E55" s="20">
        <f t="shared" si="0"/>
        <v>-2.3053285113276214</v>
      </c>
    </row>
    <row r="56" spans="1:5" x14ac:dyDescent="0.25">
      <c r="A56">
        <v>47</v>
      </c>
      <c r="B56">
        <v>88.2</v>
      </c>
      <c r="C56">
        <v>10.8</v>
      </c>
      <c r="D56" s="20">
        <f t="shared" si="1"/>
        <v>10.333162605060281</v>
      </c>
      <c r="E56" s="20">
        <f t="shared" si="0"/>
        <v>0.46683739493971999</v>
      </c>
    </row>
    <row r="57" spans="1:5" x14ac:dyDescent="0.25">
      <c r="A57">
        <v>48</v>
      </c>
      <c r="B57">
        <v>89.8</v>
      </c>
      <c r="C57">
        <v>5.6</v>
      </c>
      <c r="D57" s="20">
        <f t="shared" si="1"/>
        <v>11.45167039673025</v>
      </c>
      <c r="E57" s="20">
        <f t="shared" si="0"/>
        <v>-5.8516703967302508</v>
      </c>
    </row>
    <row r="58" spans="1:5" x14ac:dyDescent="0.25">
      <c r="A58">
        <v>49</v>
      </c>
      <c r="B58">
        <v>92.3</v>
      </c>
      <c r="C58">
        <v>13.6</v>
      </c>
      <c r="D58" s="20">
        <f t="shared" si="1"/>
        <v>13.199338821214582</v>
      </c>
      <c r="E58" s="20">
        <f t="shared" si="0"/>
        <v>0.40066117878541796</v>
      </c>
    </row>
    <row r="59" spans="1:5" x14ac:dyDescent="0.25">
      <c r="A59">
        <v>50</v>
      </c>
      <c r="B59">
        <v>83.4</v>
      </c>
      <c r="C59">
        <v>4</v>
      </c>
      <c r="D59" s="20">
        <f t="shared" si="1"/>
        <v>6.9776392300503716</v>
      </c>
      <c r="E59" s="20">
        <f t="shared" si="0"/>
        <v>-2.9776392300503716</v>
      </c>
    </row>
    <row r="60" spans="1:5" x14ac:dyDescent="0.25">
      <c r="A60">
        <v>51</v>
      </c>
      <c r="B60">
        <v>90.2</v>
      </c>
      <c r="C60">
        <v>10.199999999999999</v>
      </c>
      <c r="D60" s="20">
        <f t="shared" si="1"/>
        <v>11.73129734464775</v>
      </c>
      <c r="E60" s="20">
        <f t="shared" si="0"/>
        <v>-1.5312973446477507</v>
      </c>
    </row>
    <row r="61" spans="1:5" x14ac:dyDescent="0.25">
      <c r="A61">
        <v>52</v>
      </c>
      <c r="B61">
        <v>89.2</v>
      </c>
      <c r="C61">
        <v>6.6</v>
      </c>
      <c r="D61" s="20">
        <f t="shared" si="1"/>
        <v>11.032229974854012</v>
      </c>
      <c r="E61" s="20">
        <f t="shared" si="0"/>
        <v>-4.4322299748540122</v>
      </c>
    </row>
    <row r="62" spans="1:5" x14ac:dyDescent="0.25">
      <c r="A62">
        <v>53</v>
      </c>
      <c r="B62">
        <v>89.7</v>
      </c>
      <c r="C62">
        <v>8</v>
      </c>
      <c r="D62" s="20">
        <f t="shared" si="1"/>
        <v>11.381763659750881</v>
      </c>
      <c r="E62" s="20">
        <f t="shared" si="0"/>
        <v>-3.3817636597508809</v>
      </c>
    </row>
    <row r="63" spans="1:5" x14ac:dyDescent="0.25">
      <c r="A63">
        <v>54</v>
      </c>
      <c r="B63">
        <v>93.3</v>
      </c>
      <c r="C63">
        <v>6.3</v>
      </c>
      <c r="D63" s="20">
        <f t="shared" si="1"/>
        <v>13.898406191008306</v>
      </c>
      <c r="E63" s="20">
        <f t="shared" si="0"/>
        <v>-7.5984061910083058</v>
      </c>
    </row>
    <row r="64" spans="1:5" x14ac:dyDescent="0.25">
      <c r="A64">
        <v>55</v>
      </c>
      <c r="B64">
        <v>87.6</v>
      </c>
      <c r="C64">
        <v>3.9</v>
      </c>
      <c r="D64" s="20">
        <f t="shared" si="1"/>
        <v>9.913722183184035</v>
      </c>
      <c r="E64" s="20">
        <f t="shared" si="0"/>
        <v>-6.0137221831840346</v>
      </c>
    </row>
    <row r="65" spans="1:5" x14ac:dyDescent="0.25">
      <c r="A65">
        <v>56</v>
      </c>
      <c r="B65">
        <v>107.6</v>
      </c>
      <c r="C65">
        <v>22.6</v>
      </c>
      <c r="D65" s="20">
        <f t="shared" si="1"/>
        <v>23.895069579058671</v>
      </c>
      <c r="E65" s="20">
        <f t="shared" si="0"/>
        <v>-1.2950695790586693</v>
      </c>
    </row>
    <row r="66" spans="1:5" x14ac:dyDescent="0.25">
      <c r="A66">
        <v>57</v>
      </c>
      <c r="B66">
        <v>100</v>
      </c>
      <c r="C66">
        <v>20.399999999999999</v>
      </c>
      <c r="D66" s="20">
        <f t="shared" si="1"/>
        <v>18.582157568626315</v>
      </c>
      <c r="E66" s="20">
        <f t="shared" si="0"/>
        <v>1.8178424313736841</v>
      </c>
    </row>
    <row r="67" spans="1:5" x14ac:dyDescent="0.25">
      <c r="A67">
        <v>58</v>
      </c>
      <c r="B67">
        <v>111.5</v>
      </c>
      <c r="C67">
        <v>28</v>
      </c>
      <c r="D67" s="20">
        <f t="shared" si="1"/>
        <v>26.621432321254233</v>
      </c>
      <c r="E67" s="20">
        <f t="shared" si="0"/>
        <v>1.3785676787457675</v>
      </c>
    </row>
    <row r="68" spans="1:5" x14ac:dyDescent="0.25">
      <c r="A68">
        <v>59</v>
      </c>
      <c r="B68">
        <v>115.4</v>
      </c>
      <c r="C68">
        <v>31.5</v>
      </c>
      <c r="D68" s="20">
        <f t="shared" si="1"/>
        <v>29.347795063449794</v>
      </c>
      <c r="E68" s="20">
        <f t="shared" si="0"/>
        <v>2.1522049365502056</v>
      </c>
    </row>
    <row r="69" spans="1:5" x14ac:dyDescent="0.25">
      <c r="A69">
        <v>60</v>
      </c>
      <c r="B69">
        <v>104.8</v>
      </c>
      <c r="C69">
        <v>24.6</v>
      </c>
      <c r="D69" s="20">
        <f t="shared" si="1"/>
        <v>21.937680943636224</v>
      </c>
      <c r="E69" s="20">
        <f t="shared" si="0"/>
        <v>2.6623190563637777</v>
      </c>
    </row>
    <row r="70" spans="1:5" x14ac:dyDescent="0.25">
      <c r="A70">
        <v>61</v>
      </c>
      <c r="B70">
        <v>112.3</v>
      </c>
      <c r="C70">
        <v>26.1</v>
      </c>
      <c r="D70" s="20">
        <f t="shared" si="1"/>
        <v>27.180686217089217</v>
      </c>
      <c r="E70" s="20">
        <f t="shared" si="0"/>
        <v>-1.080686217089216</v>
      </c>
    </row>
    <row r="71" spans="1:5" x14ac:dyDescent="0.25">
      <c r="A71">
        <v>62</v>
      </c>
      <c r="B71">
        <v>102.9</v>
      </c>
      <c r="C71">
        <v>29.8</v>
      </c>
      <c r="D71" s="20">
        <f t="shared" si="1"/>
        <v>20.609452941028138</v>
      </c>
      <c r="E71" s="20">
        <f t="shared" si="0"/>
        <v>9.1905470589718625</v>
      </c>
    </row>
    <row r="72" spans="1:5" x14ac:dyDescent="0.25">
      <c r="A72">
        <v>63</v>
      </c>
      <c r="B72">
        <v>107.6</v>
      </c>
      <c r="C72">
        <v>30.7</v>
      </c>
      <c r="D72" s="20">
        <f t="shared" si="1"/>
        <v>23.895069579058671</v>
      </c>
      <c r="E72" s="20">
        <f t="shared" si="0"/>
        <v>6.8049304209413286</v>
      </c>
    </row>
    <row r="73" spans="1:5" x14ac:dyDescent="0.25">
      <c r="A73">
        <v>64</v>
      </c>
      <c r="B73">
        <v>105.3</v>
      </c>
      <c r="C73">
        <v>25.8</v>
      </c>
      <c r="D73" s="20">
        <f t="shared" si="1"/>
        <v>22.287214628533093</v>
      </c>
      <c r="E73" s="20">
        <f t="shared" si="0"/>
        <v>3.5127853714669079</v>
      </c>
    </row>
    <row r="74" spans="1:5" x14ac:dyDescent="0.25">
      <c r="A74">
        <v>65</v>
      </c>
      <c r="B74">
        <v>105.3</v>
      </c>
      <c r="C74">
        <v>32.299999999999997</v>
      </c>
      <c r="D74" s="20">
        <f t="shared" si="1"/>
        <v>22.287214628533093</v>
      </c>
      <c r="E74" s="20">
        <f t="shared" ref="E74:E137" si="2">(C74-D74)</f>
        <v>10.012785371466904</v>
      </c>
    </row>
    <row r="75" spans="1:5" x14ac:dyDescent="0.25">
      <c r="A75">
        <v>66</v>
      </c>
      <c r="B75">
        <v>103</v>
      </c>
      <c r="C75">
        <v>30</v>
      </c>
      <c r="D75" s="20">
        <f t="shared" ref="D75:D138" si="3">$P$6+$O$6*B75</f>
        <v>20.679359678007515</v>
      </c>
      <c r="E75" s="20">
        <f t="shared" si="2"/>
        <v>9.3206403219924852</v>
      </c>
    </row>
    <row r="76" spans="1:5" x14ac:dyDescent="0.25">
      <c r="A76">
        <v>67</v>
      </c>
      <c r="B76">
        <v>90</v>
      </c>
      <c r="C76">
        <v>21.5</v>
      </c>
      <c r="D76" s="20">
        <f t="shared" si="3"/>
        <v>11.591483870688997</v>
      </c>
      <c r="E76" s="20">
        <f t="shared" si="2"/>
        <v>9.9085161293110033</v>
      </c>
    </row>
    <row r="77" spans="1:5" x14ac:dyDescent="0.25">
      <c r="A77">
        <v>68</v>
      </c>
      <c r="B77">
        <v>95.4</v>
      </c>
      <c r="C77">
        <v>13.8</v>
      </c>
      <c r="D77" s="20">
        <f t="shared" si="3"/>
        <v>15.366447667575159</v>
      </c>
      <c r="E77" s="20">
        <f t="shared" si="2"/>
        <v>-1.566447667575158</v>
      </c>
    </row>
    <row r="78" spans="1:5" x14ac:dyDescent="0.25">
      <c r="A78">
        <v>69</v>
      </c>
      <c r="B78">
        <v>89.3</v>
      </c>
      <c r="C78">
        <v>6.3</v>
      </c>
      <c r="D78" s="20">
        <f t="shared" si="3"/>
        <v>11.102136711833381</v>
      </c>
      <c r="E78" s="20">
        <f t="shared" si="2"/>
        <v>-4.8021367118333815</v>
      </c>
    </row>
    <row r="79" spans="1:5" x14ac:dyDescent="0.25">
      <c r="A79">
        <v>70</v>
      </c>
      <c r="B79">
        <v>94.4</v>
      </c>
      <c r="C79">
        <v>12.9</v>
      </c>
      <c r="D79" s="20">
        <f t="shared" si="3"/>
        <v>14.66738029778142</v>
      </c>
      <c r="E79" s="20">
        <f t="shared" si="2"/>
        <v>-1.7673802977814201</v>
      </c>
    </row>
    <row r="80" spans="1:5" x14ac:dyDescent="0.25">
      <c r="A80">
        <v>71</v>
      </c>
      <c r="B80">
        <v>97.6</v>
      </c>
      <c r="C80">
        <v>24.3</v>
      </c>
      <c r="D80" s="20">
        <f t="shared" si="3"/>
        <v>16.90439588112136</v>
      </c>
      <c r="E80" s="20">
        <f t="shared" si="2"/>
        <v>7.3956041188786408</v>
      </c>
    </row>
    <row r="81" spans="1:5" x14ac:dyDescent="0.25">
      <c r="A81">
        <v>72</v>
      </c>
      <c r="B81">
        <v>88.5</v>
      </c>
      <c r="C81">
        <v>8.8000000000000007</v>
      </c>
      <c r="D81" s="20">
        <f t="shared" si="3"/>
        <v>10.542882815998404</v>
      </c>
      <c r="E81" s="20">
        <f t="shared" si="2"/>
        <v>-1.7428828159984029</v>
      </c>
    </row>
    <row r="82" spans="1:5" x14ac:dyDescent="0.25">
      <c r="A82">
        <v>73</v>
      </c>
      <c r="B82">
        <v>93.6</v>
      </c>
      <c r="C82">
        <v>8.5</v>
      </c>
      <c r="D82" s="20">
        <f t="shared" si="3"/>
        <v>14.108126401946436</v>
      </c>
      <c r="E82" s="20">
        <f t="shared" si="2"/>
        <v>-5.6081264019464356</v>
      </c>
    </row>
    <row r="83" spans="1:5" x14ac:dyDescent="0.25">
      <c r="A83">
        <v>74</v>
      </c>
      <c r="B83">
        <v>87.7</v>
      </c>
      <c r="C83">
        <v>13.5</v>
      </c>
      <c r="D83" s="20">
        <f t="shared" si="3"/>
        <v>9.9836289201634187</v>
      </c>
      <c r="E83" s="20">
        <f t="shared" si="2"/>
        <v>3.5163710798365813</v>
      </c>
    </row>
    <row r="84" spans="1:5" x14ac:dyDescent="0.25">
      <c r="A84">
        <v>75</v>
      </c>
      <c r="B84">
        <v>93.4</v>
      </c>
      <c r="C84">
        <v>11.8</v>
      </c>
      <c r="D84" s="20">
        <f t="shared" si="3"/>
        <v>13.968312927987697</v>
      </c>
      <c r="E84" s="20">
        <f t="shared" si="2"/>
        <v>-2.1683129279876958</v>
      </c>
    </row>
    <row r="85" spans="1:5" x14ac:dyDescent="0.25">
      <c r="A85">
        <v>76</v>
      </c>
      <c r="B85">
        <v>91.6</v>
      </c>
      <c r="C85">
        <v>18.5</v>
      </c>
      <c r="D85" s="20">
        <f t="shared" si="3"/>
        <v>12.709991662358959</v>
      </c>
      <c r="E85" s="20">
        <f t="shared" si="2"/>
        <v>5.7900083376410407</v>
      </c>
    </row>
    <row r="86" spans="1:5" x14ac:dyDescent="0.25">
      <c r="A86">
        <v>77</v>
      </c>
      <c r="B86">
        <v>91.6</v>
      </c>
      <c r="C86">
        <v>8.8000000000000007</v>
      </c>
      <c r="D86" s="20">
        <f t="shared" si="3"/>
        <v>12.709991662358959</v>
      </c>
      <c r="E86" s="20">
        <f t="shared" si="2"/>
        <v>-3.9099916623589586</v>
      </c>
    </row>
    <row r="87" spans="1:5" x14ac:dyDescent="0.25">
      <c r="A87">
        <v>78</v>
      </c>
      <c r="B87">
        <v>102</v>
      </c>
      <c r="C87">
        <v>22.2</v>
      </c>
      <c r="D87" s="20">
        <f t="shared" si="3"/>
        <v>19.980292308213777</v>
      </c>
      <c r="E87" s="20">
        <f t="shared" si="2"/>
        <v>2.2197076917862226</v>
      </c>
    </row>
    <row r="88" spans="1:5" x14ac:dyDescent="0.25">
      <c r="A88">
        <v>79</v>
      </c>
      <c r="B88">
        <v>96.4</v>
      </c>
      <c r="C88">
        <v>21.5</v>
      </c>
      <c r="D88" s="20">
        <f t="shared" si="3"/>
        <v>16.065515037368883</v>
      </c>
      <c r="E88" s="20">
        <f t="shared" si="2"/>
        <v>5.4344849626311174</v>
      </c>
    </row>
    <row r="89" spans="1:5" x14ac:dyDescent="0.25">
      <c r="A89">
        <v>80</v>
      </c>
      <c r="B89">
        <v>102.7</v>
      </c>
      <c r="C89">
        <v>18.8</v>
      </c>
      <c r="D89" s="20">
        <f t="shared" si="3"/>
        <v>20.469639467069399</v>
      </c>
      <c r="E89" s="20">
        <f t="shared" si="2"/>
        <v>-1.6696394670693984</v>
      </c>
    </row>
    <row r="90" spans="1:5" x14ac:dyDescent="0.25">
      <c r="A90">
        <v>81</v>
      </c>
      <c r="B90">
        <v>97.7</v>
      </c>
      <c r="C90">
        <v>31.4</v>
      </c>
      <c r="D90" s="20">
        <f t="shared" si="3"/>
        <v>16.974302618100737</v>
      </c>
      <c r="E90" s="20">
        <f t="shared" si="2"/>
        <v>14.425697381899262</v>
      </c>
    </row>
    <row r="91" spans="1:5" x14ac:dyDescent="0.25">
      <c r="A91">
        <v>82</v>
      </c>
      <c r="B91">
        <v>97.1</v>
      </c>
      <c r="C91">
        <v>26.8</v>
      </c>
      <c r="D91" s="20">
        <f t="shared" si="3"/>
        <v>16.554862196224491</v>
      </c>
      <c r="E91" s="20">
        <f t="shared" si="2"/>
        <v>10.24513780377551</v>
      </c>
    </row>
    <row r="92" spans="1:5" x14ac:dyDescent="0.25">
      <c r="A92">
        <v>83</v>
      </c>
      <c r="B92">
        <v>103.1</v>
      </c>
      <c r="C92">
        <v>18.399999999999999</v>
      </c>
      <c r="D92" s="20">
        <f t="shared" si="3"/>
        <v>20.749266414986877</v>
      </c>
      <c r="E92" s="20">
        <f t="shared" si="2"/>
        <v>-2.3492664149868787</v>
      </c>
    </row>
    <row r="93" spans="1:5" x14ac:dyDescent="0.25">
      <c r="A93">
        <v>84</v>
      </c>
      <c r="B93">
        <v>101.8</v>
      </c>
      <c r="C93">
        <v>27</v>
      </c>
      <c r="D93" s="20">
        <f t="shared" si="3"/>
        <v>19.840478834255038</v>
      </c>
      <c r="E93" s="20">
        <f t="shared" si="2"/>
        <v>7.1595211657449624</v>
      </c>
    </row>
    <row r="94" spans="1:5" x14ac:dyDescent="0.25">
      <c r="A94">
        <v>85</v>
      </c>
      <c r="B94">
        <v>101.4</v>
      </c>
      <c r="C94">
        <v>27</v>
      </c>
      <c r="D94" s="20">
        <f t="shared" si="3"/>
        <v>19.560851886337545</v>
      </c>
      <c r="E94" s="20">
        <f t="shared" si="2"/>
        <v>7.4391481136624549</v>
      </c>
    </row>
    <row r="95" spans="1:5" x14ac:dyDescent="0.25">
      <c r="A95">
        <v>86</v>
      </c>
      <c r="B95">
        <v>98.9</v>
      </c>
      <c r="C95">
        <v>26.6</v>
      </c>
      <c r="D95" s="20">
        <f t="shared" si="3"/>
        <v>17.813183461853214</v>
      </c>
      <c r="E95" s="20">
        <f t="shared" si="2"/>
        <v>8.7868165381467875</v>
      </c>
    </row>
    <row r="96" spans="1:5" x14ac:dyDescent="0.25">
      <c r="A96">
        <v>87</v>
      </c>
      <c r="B96">
        <v>97.5</v>
      </c>
      <c r="C96">
        <v>14.9</v>
      </c>
      <c r="D96" s="20">
        <f t="shared" si="3"/>
        <v>16.834489144141983</v>
      </c>
      <c r="E96" s="20">
        <f t="shared" si="2"/>
        <v>-1.9344891441419829</v>
      </c>
    </row>
    <row r="97" spans="1:5" x14ac:dyDescent="0.25">
      <c r="A97">
        <v>88</v>
      </c>
      <c r="B97">
        <v>104.3</v>
      </c>
      <c r="C97">
        <v>23.1</v>
      </c>
      <c r="D97" s="20">
        <f t="shared" si="3"/>
        <v>21.588147258739369</v>
      </c>
      <c r="E97" s="20">
        <f t="shared" si="2"/>
        <v>1.5118527412606326</v>
      </c>
    </row>
    <row r="98" spans="1:5" x14ac:dyDescent="0.25">
      <c r="A98">
        <v>89</v>
      </c>
      <c r="B98">
        <v>97.3</v>
      </c>
      <c r="C98">
        <v>8.3000000000000007</v>
      </c>
      <c r="D98" s="20">
        <f t="shared" si="3"/>
        <v>16.694675670183244</v>
      </c>
      <c r="E98" s="20">
        <f t="shared" si="2"/>
        <v>-8.3946756701832435</v>
      </c>
    </row>
    <row r="99" spans="1:5" x14ac:dyDescent="0.25">
      <c r="A99">
        <v>90</v>
      </c>
      <c r="B99">
        <v>96.7</v>
      </c>
      <c r="C99">
        <v>14.1</v>
      </c>
      <c r="D99" s="20">
        <f t="shared" si="3"/>
        <v>16.275235248306998</v>
      </c>
      <c r="E99" s="20">
        <f t="shared" si="2"/>
        <v>-2.1752352483069988</v>
      </c>
    </row>
    <row r="100" spans="1:5" x14ac:dyDescent="0.25">
      <c r="A100">
        <v>91</v>
      </c>
      <c r="B100">
        <v>99.7</v>
      </c>
      <c r="C100">
        <v>20.5</v>
      </c>
      <c r="D100" s="20">
        <f t="shared" si="3"/>
        <v>18.372437357688199</v>
      </c>
      <c r="E100" s="20">
        <f t="shared" si="2"/>
        <v>2.1275626423118013</v>
      </c>
    </row>
    <row r="101" spans="1:5" x14ac:dyDescent="0.25">
      <c r="A101">
        <v>92</v>
      </c>
      <c r="B101">
        <v>101.9</v>
      </c>
      <c r="C101">
        <v>18.2</v>
      </c>
      <c r="D101" s="20">
        <f t="shared" si="3"/>
        <v>19.910385571234414</v>
      </c>
      <c r="E101" s="20">
        <f t="shared" si="2"/>
        <v>-1.7103855712344149</v>
      </c>
    </row>
    <row r="102" spans="1:5" x14ac:dyDescent="0.25">
      <c r="A102">
        <v>93</v>
      </c>
      <c r="B102">
        <v>97.2</v>
      </c>
      <c r="C102">
        <v>8.5</v>
      </c>
      <c r="D102" s="20">
        <f t="shared" si="3"/>
        <v>16.624768933203868</v>
      </c>
      <c r="E102" s="20">
        <f t="shared" si="2"/>
        <v>-8.1247689332038675</v>
      </c>
    </row>
    <row r="103" spans="1:5" x14ac:dyDescent="0.25">
      <c r="A103">
        <v>94</v>
      </c>
      <c r="B103">
        <v>106.6</v>
      </c>
      <c r="C103">
        <v>24.9</v>
      </c>
      <c r="D103" s="20">
        <f t="shared" si="3"/>
        <v>23.196002209264947</v>
      </c>
      <c r="E103" s="20">
        <f t="shared" si="2"/>
        <v>1.7039977907350519</v>
      </c>
    </row>
    <row r="104" spans="1:5" x14ac:dyDescent="0.25">
      <c r="A104">
        <v>95</v>
      </c>
      <c r="B104">
        <v>99.6</v>
      </c>
      <c r="C104">
        <v>9</v>
      </c>
      <c r="D104" s="20">
        <f t="shared" si="3"/>
        <v>18.302530620708822</v>
      </c>
      <c r="E104" s="20">
        <f t="shared" si="2"/>
        <v>-9.3025306207088221</v>
      </c>
    </row>
    <row r="105" spans="1:5" x14ac:dyDescent="0.25">
      <c r="A105">
        <v>96</v>
      </c>
      <c r="B105">
        <v>113.2</v>
      </c>
      <c r="C105">
        <v>17.399999999999999</v>
      </c>
      <c r="D105" s="20">
        <f t="shared" si="3"/>
        <v>27.809846849903579</v>
      </c>
      <c r="E105" s="20">
        <f t="shared" si="2"/>
        <v>-10.40984684990358</v>
      </c>
    </row>
    <row r="106" spans="1:5" x14ac:dyDescent="0.25">
      <c r="A106">
        <v>97</v>
      </c>
      <c r="B106">
        <v>99.1</v>
      </c>
      <c r="C106">
        <v>9.6</v>
      </c>
      <c r="D106" s="20">
        <f t="shared" si="3"/>
        <v>17.952996935811953</v>
      </c>
      <c r="E106" s="20">
        <f t="shared" si="2"/>
        <v>-8.3529969358119533</v>
      </c>
    </row>
    <row r="107" spans="1:5" x14ac:dyDescent="0.25">
      <c r="A107">
        <v>98</v>
      </c>
      <c r="B107">
        <v>99.4</v>
      </c>
      <c r="C107">
        <v>11.3</v>
      </c>
      <c r="D107" s="20">
        <f t="shared" si="3"/>
        <v>18.162717146750083</v>
      </c>
      <c r="E107" s="20">
        <f t="shared" si="2"/>
        <v>-6.8627171467500823</v>
      </c>
    </row>
    <row r="108" spans="1:5" x14ac:dyDescent="0.25">
      <c r="A108">
        <v>99</v>
      </c>
      <c r="B108">
        <v>95.1</v>
      </c>
      <c r="C108">
        <v>17.8</v>
      </c>
      <c r="D108" s="20">
        <f t="shared" si="3"/>
        <v>15.156727456637029</v>
      </c>
      <c r="E108" s="20">
        <f t="shared" si="2"/>
        <v>2.643272543362972</v>
      </c>
    </row>
    <row r="109" spans="1:5" x14ac:dyDescent="0.25">
      <c r="A109">
        <v>100</v>
      </c>
      <c r="B109">
        <v>107.5</v>
      </c>
      <c r="C109">
        <v>22.2</v>
      </c>
      <c r="D109" s="20">
        <f t="shared" si="3"/>
        <v>23.825162842079308</v>
      </c>
      <c r="E109" s="20">
        <f t="shared" si="2"/>
        <v>-1.6251628420793089</v>
      </c>
    </row>
    <row r="110" spans="1:5" x14ac:dyDescent="0.25">
      <c r="A110">
        <v>101</v>
      </c>
      <c r="B110">
        <v>106.5</v>
      </c>
      <c r="C110">
        <v>21.2</v>
      </c>
      <c r="D110" s="20">
        <f t="shared" si="3"/>
        <v>23.12609547228557</v>
      </c>
      <c r="E110" s="20">
        <f t="shared" si="2"/>
        <v>-1.9260954722855708</v>
      </c>
    </row>
    <row r="111" spans="1:5" x14ac:dyDescent="0.25">
      <c r="A111">
        <v>102</v>
      </c>
      <c r="B111">
        <v>99.1</v>
      </c>
      <c r="C111">
        <v>20.399999999999999</v>
      </c>
      <c r="D111" s="20">
        <f t="shared" si="3"/>
        <v>17.952996935811953</v>
      </c>
      <c r="E111" s="20">
        <f t="shared" si="2"/>
        <v>2.4470030641880456</v>
      </c>
    </row>
    <row r="112" spans="1:5" x14ac:dyDescent="0.25">
      <c r="A112">
        <v>103</v>
      </c>
      <c r="B112">
        <v>96.7</v>
      </c>
      <c r="C112">
        <v>20.100000000000001</v>
      </c>
      <c r="D112" s="20">
        <f t="shared" si="3"/>
        <v>16.275235248306998</v>
      </c>
      <c r="E112" s="20">
        <f t="shared" si="2"/>
        <v>3.824764751693003</v>
      </c>
    </row>
    <row r="113" spans="1:5" x14ac:dyDescent="0.25">
      <c r="A113">
        <v>104</v>
      </c>
      <c r="B113">
        <v>103.5</v>
      </c>
      <c r="C113">
        <v>22.3</v>
      </c>
      <c r="D113" s="20">
        <f t="shared" si="3"/>
        <v>21.028893362904384</v>
      </c>
      <c r="E113" s="20">
        <f t="shared" si="2"/>
        <v>1.2711066370956168</v>
      </c>
    </row>
    <row r="114" spans="1:5" x14ac:dyDescent="0.25">
      <c r="A114">
        <v>105</v>
      </c>
      <c r="B114">
        <v>104</v>
      </c>
      <c r="C114">
        <v>25.4</v>
      </c>
      <c r="D114" s="20">
        <f t="shared" si="3"/>
        <v>21.378427047801239</v>
      </c>
      <c r="E114" s="20">
        <f t="shared" si="2"/>
        <v>4.0215729521987598</v>
      </c>
    </row>
    <row r="115" spans="1:5" x14ac:dyDescent="0.25">
      <c r="A115">
        <v>106</v>
      </c>
      <c r="B115">
        <v>93.1</v>
      </c>
      <c r="C115">
        <v>18</v>
      </c>
      <c r="D115" s="20">
        <f t="shared" si="3"/>
        <v>13.758592717049567</v>
      </c>
      <c r="E115" s="20">
        <f t="shared" si="2"/>
        <v>4.2414072829504335</v>
      </c>
    </row>
    <row r="116" spans="1:5" x14ac:dyDescent="0.25">
      <c r="A116">
        <v>107</v>
      </c>
      <c r="B116">
        <v>105.2</v>
      </c>
      <c r="C116">
        <v>19.3</v>
      </c>
      <c r="D116" s="20">
        <f t="shared" si="3"/>
        <v>22.21730789155373</v>
      </c>
      <c r="E116" s="20">
        <f t="shared" si="2"/>
        <v>-2.9173078915537296</v>
      </c>
    </row>
    <row r="117" spans="1:5" x14ac:dyDescent="0.25">
      <c r="A117">
        <v>108</v>
      </c>
      <c r="B117">
        <v>110</v>
      </c>
      <c r="C117">
        <v>18.3</v>
      </c>
      <c r="D117" s="20">
        <f t="shared" si="3"/>
        <v>25.572831266563639</v>
      </c>
      <c r="E117" s="20">
        <f t="shared" si="2"/>
        <v>-7.2728312665636388</v>
      </c>
    </row>
    <row r="118" spans="1:5" x14ac:dyDescent="0.25">
      <c r="A118">
        <v>109</v>
      </c>
      <c r="B118">
        <v>110.1</v>
      </c>
      <c r="C118">
        <v>17.3</v>
      </c>
      <c r="D118" s="20">
        <f t="shared" si="3"/>
        <v>25.642738003543002</v>
      </c>
      <c r="E118" s="20">
        <f t="shared" si="2"/>
        <v>-8.3427380035430012</v>
      </c>
    </row>
    <row r="119" spans="1:5" x14ac:dyDescent="0.25">
      <c r="A119">
        <v>110</v>
      </c>
      <c r="B119">
        <v>97.8</v>
      </c>
      <c r="C119">
        <v>21.4</v>
      </c>
      <c r="D119" s="20">
        <f t="shared" si="3"/>
        <v>17.044209355080099</v>
      </c>
      <c r="E119" s="20">
        <f t="shared" si="2"/>
        <v>4.3557906449198995</v>
      </c>
    </row>
    <row r="120" spans="1:5" x14ac:dyDescent="0.25">
      <c r="A120">
        <v>111</v>
      </c>
      <c r="B120">
        <v>96.3</v>
      </c>
      <c r="C120">
        <v>19.7</v>
      </c>
      <c r="D120" s="20">
        <f t="shared" si="3"/>
        <v>15.995608300389506</v>
      </c>
      <c r="E120" s="20">
        <f t="shared" si="2"/>
        <v>3.7043916996104933</v>
      </c>
    </row>
    <row r="121" spans="1:5" x14ac:dyDescent="0.25">
      <c r="A121">
        <v>112</v>
      </c>
      <c r="B121">
        <v>108</v>
      </c>
      <c r="C121">
        <v>28</v>
      </c>
      <c r="D121" s="20">
        <f t="shared" si="3"/>
        <v>24.174696526976177</v>
      </c>
      <c r="E121" s="20">
        <f t="shared" si="2"/>
        <v>3.8253034730238227</v>
      </c>
    </row>
    <row r="122" spans="1:5" x14ac:dyDescent="0.25">
      <c r="A122">
        <v>113</v>
      </c>
      <c r="B122">
        <v>99.7</v>
      </c>
      <c r="C122">
        <v>22.1</v>
      </c>
      <c r="D122" s="20">
        <f t="shared" si="3"/>
        <v>18.372437357688199</v>
      </c>
      <c r="E122" s="20">
        <f t="shared" si="2"/>
        <v>3.7275626423118027</v>
      </c>
    </row>
    <row r="123" spans="1:5" x14ac:dyDescent="0.25">
      <c r="A123">
        <v>114</v>
      </c>
      <c r="B123">
        <v>93.5</v>
      </c>
      <c r="C123">
        <v>21.3</v>
      </c>
      <c r="D123" s="20">
        <f t="shared" si="3"/>
        <v>14.038219664967059</v>
      </c>
      <c r="E123" s="20">
        <f t="shared" si="2"/>
        <v>7.2617803350329417</v>
      </c>
    </row>
    <row r="124" spans="1:5" x14ac:dyDescent="0.25">
      <c r="A124">
        <v>115</v>
      </c>
      <c r="B124">
        <v>100.7</v>
      </c>
      <c r="C124">
        <v>26.7</v>
      </c>
      <c r="D124" s="20">
        <f t="shared" si="3"/>
        <v>19.071504727481937</v>
      </c>
      <c r="E124" s="20">
        <f t="shared" si="2"/>
        <v>7.6284952725180624</v>
      </c>
    </row>
    <row r="125" spans="1:5" x14ac:dyDescent="0.25">
      <c r="A125">
        <v>116</v>
      </c>
      <c r="B125">
        <v>97</v>
      </c>
      <c r="C125">
        <v>16.7</v>
      </c>
      <c r="D125" s="20">
        <f t="shared" si="3"/>
        <v>16.484955459245128</v>
      </c>
      <c r="E125" s="20">
        <f t="shared" si="2"/>
        <v>0.21504454075487089</v>
      </c>
    </row>
    <row r="126" spans="1:5" x14ac:dyDescent="0.25">
      <c r="A126">
        <v>117</v>
      </c>
      <c r="B126">
        <v>96</v>
      </c>
      <c r="C126">
        <v>20.100000000000001</v>
      </c>
      <c r="D126" s="20">
        <f t="shared" si="3"/>
        <v>15.78588808945139</v>
      </c>
      <c r="E126" s="20">
        <f t="shared" si="2"/>
        <v>4.3141119105486112</v>
      </c>
    </row>
    <row r="127" spans="1:5" x14ac:dyDescent="0.25">
      <c r="A127">
        <v>118</v>
      </c>
      <c r="B127">
        <v>99.2</v>
      </c>
      <c r="C127">
        <v>13.9</v>
      </c>
      <c r="D127" s="20">
        <f t="shared" si="3"/>
        <v>18.02290367279133</v>
      </c>
      <c r="E127" s="20">
        <f t="shared" si="2"/>
        <v>-4.1229036727913293</v>
      </c>
    </row>
    <row r="128" spans="1:5" x14ac:dyDescent="0.25">
      <c r="A128">
        <v>119</v>
      </c>
      <c r="B128">
        <v>95.4</v>
      </c>
      <c r="C128">
        <v>25.8</v>
      </c>
      <c r="D128" s="20">
        <f t="shared" si="3"/>
        <v>15.366447667575159</v>
      </c>
      <c r="E128" s="20">
        <f t="shared" si="2"/>
        <v>10.433552332424842</v>
      </c>
    </row>
    <row r="129" spans="1:5" x14ac:dyDescent="0.25">
      <c r="A129">
        <v>120</v>
      </c>
      <c r="B129">
        <v>101.8</v>
      </c>
      <c r="C129">
        <v>18.100000000000001</v>
      </c>
      <c r="D129" s="20">
        <f t="shared" si="3"/>
        <v>19.840478834255038</v>
      </c>
      <c r="E129" s="20">
        <f t="shared" si="2"/>
        <v>-1.7404788342550361</v>
      </c>
    </row>
    <row r="130" spans="1:5" x14ac:dyDescent="0.25">
      <c r="A130">
        <v>121</v>
      </c>
      <c r="B130">
        <v>104.3</v>
      </c>
      <c r="C130">
        <v>27.9</v>
      </c>
      <c r="D130" s="20">
        <f t="shared" si="3"/>
        <v>21.588147258739369</v>
      </c>
      <c r="E130" s="20">
        <f t="shared" si="2"/>
        <v>6.3118527412606298</v>
      </c>
    </row>
    <row r="131" spans="1:5" x14ac:dyDescent="0.25">
      <c r="A131">
        <v>122</v>
      </c>
      <c r="B131">
        <v>99.2</v>
      </c>
      <c r="C131">
        <v>25.3</v>
      </c>
      <c r="D131" s="20">
        <f t="shared" si="3"/>
        <v>18.02290367279133</v>
      </c>
      <c r="E131" s="20">
        <f t="shared" si="2"/>
        <v>7.2770963272086711</v>
      </c>
    </row>
    <row r="132" spans="1:5" x14ac:dyDescent="0.25">
      <c r="A132">
        <v>123</v>
      </c>
      <c r="B132">
        <v>99.3</v>
      </c>
      <c r="C132">
        <v>14.7</v>
      </c>
      <c r="D132" s="20">
        <f t="shared" si="3"/>
        <v>18.092810409770706</v>
      </c>
      <c r="E132" s="20">
        <f t="shared" si="2"/>
        <v>-3.392810409770707</v>
      </c>
    </row>
    <row r="133" spans="1:5" x14ac:dyDescent="0.25">
      <c r="A133">
        <v>124</v>
      </c>
      <c r="B133">
        <v>94</v>
      </c>
      <c r="C133">
        <v>16</v>
      </c>
      <c r="D133" s="20">
        <f t="shared" si="3"/>
        <v>14.387753349863928</v>
      </c>
      <c r="E133" s="20">
        <f t="shared" si="2"/>
        <v>1.6122466501360719</v>
      </c>
    </row>
    <row r="134" spans="1:5" x14ac:dyDescent="0.25">
      <c r="A134">
        <v>125</v>
      </c>
      <c r="B134">
        <v>98.9</v>
      </c>
      <c r="C134">
        <v>13.8</v>
      </c>
      <c r="D134" s="20">
        <f t="shared" si="3"/>
        <v>17.813183461853214</v>
      </c>
      <c r="E134" s="20">
        <f t="shared" si="2"/>
        <v>-4.0131834618532132</v>
      </c>
    </row>
    <row r="135" spans="1:5" x14ac:dyDescent="0.25">
      <c r="A135">
        <v>126</v>
      </c>
      <c r="B135">
        <v>101</v>
      </c>
      <c r="C135">
        <v>17.5</v>
      </c>
      <c r="D135" s="20">
        <f t="shared" si="3"/>
        <v>19.281224938420053</v>
      </c>
      <c r="E135" s="20">
        <f t="shared" si="2"/>
        <v>-1.7812249384200527</v>
      </c>
    </row>
    <row r="136" spans="1:5" x14ac:dyDescent="0.25">
      <c r="A136">
        <v>127</v>
      </c>
      <c r="B136">
        <v>98.7</v>
      </c>
      <c r="C136">
        <v>27.2</v>
      </c>
      <c r="D136" s="20">
        <f t="shared" si="3"/>
        <v>17.673369987894475</v>
      </c>
      <c r="E136" s="20">
        <f t="shared" si="2"/>
        <v>9.5266300121055245</v>
      </c>
    </row>
    <row r="137" spans="1:5" x14ac:dyDescent="0.25">
      <c r="A137">
        <v>128</v>
      </c>
      <c r="B137">
        <v>95.9</v>
      </c>
      <c r="C137">
        <v>17.399999999999999</v>
      </c>
      <c r="D137" s="20">
        <f t="shared" si="3"/>
        <v>15.715981352472028</v>
      </c>
      <c r="E137" s="20">
        <f t="shared" si="2"/>
        <v>1.6840186475279708</v>
      </c>
    </row>
    <row r="138" spans="1:5" x14ac:dyDescent="0.25">
      <c r="A138">
        <v>129</v>
      </c>
      <c r="B138">
        <v>103.9</v>
      </c>
      <c r="C138">
        <v>20.8</v>
      </c>
      <c r="D138" s="20">
        <f t="shared" si="3"/>
        <v>21.308520310821876</v>
      </c>
      <c r="E138" s="20">
        <f t="shared" ref="E138:E201" si="4">(C138-D138)</f>
        <v>-0.50852031082187565</v>
      </c>
    </row>
    <row r="139" spans="1:5" x14ac:dyDescent="0.25">
      <c r="A139">
        <v>130</v>
      </c>
      <c r="B139">
        <v>96.2</v>
      </c>
      <c r="C139">
        <v>14.9</v>
      </c>
      <c r="D139" s="20">
        <f t="shared" ref="D139:D202" si="5">$P$6+$O$6*B139</f>
        <v>15.925701563410144</v>
      </c>
      <c r="E139" s="20">
        <f t="shared" si="4"/>
        <v>-1.0257015634101432</v>
      </c>
    </row>
    <row r="140" spans="1:5" x14ac:dyDescent="0.25">
      <c r="A140">
        <v>131</v>
      </c>
      <c r="B140">
        <v>97.8</v>
      </c>
      <c r="C140">
        <v>18.100000000000001</v>
      </c>
      <c r="D140" s="20">
        <f t="shared" si="5"/>
        <v>17.044209355080099</v>
      </c>
      <c r="E140" s="20">
        <f t="shared" si="4"/>
        <v>1.0557906449199024</v>
      </c>
    </row>
    <row r="141" spans="1:5" x14ac:dyDescent="0.25">
      <c r="A141">
        <v>132</v>
      </c>
      <c r="B141">
        <v>94.6</v>
      </c>
      <c r="C141">
        <v>22.7</v>
      </c>
      <c r="D141" s="20">
        <f t="shared" si="5"/>
        <v>14.80719377174016</v>
      </c>
      <c r="E141" s="20">
        <f t="shared" si="4"/>
        <v>7.8928062282598397</v>
      </c>
    </row>
    <row r="142" spans="1:5" x14ac:dyDescent="0.25">
      <c r="A142">
        <v>133</v>
      </c>
      <c r="B142">
        <v>103.6</v>
      </c>
      <c r="C142">
        <v>23.6</v>
      </c>
      <c r="D142" s="20">
        <f t="shared" si="5"/>
        <v>21.098800099883746</v>
      </c>
      <c r="E142" s="20">
        <f t="shared" si="4"/>
        <v>2.501199900116255</v>
      </c>
    </row>
    <row r="143" spans="1:5" x14ac:dyDescent="0.25">
      <c r="A143">
        <v>134</v>
      </c>
      <c r="B143">
        <v>100.4</v>
      </c>
      <c r="C143">
        <v>26.1</v>
      </c>
      <c r="D143" s="20">
        <f t="shared" si="5"/>
        <v>18.861784516543821</v>
      </c>
      <c r="E143" s="20">
        <f t="shared" si="4"/>
        <v>7.2382154834561803</v>
      </c>
    </row>
    <row r="144" spans="1:5" x14ac:dyDescent="0.25">
      <c r="A144">
        <v>135</v>
      </c>
      <c r="B144">
        <v>98.4</v>
      </c>
      <c r="C144">
        <v>24.4</v>
      </c>
      <c r="D144" s="20">
        <f t="shared" si="5"/>
        <v>17.463649776956345</v>
      </c>
      <c r="E144" s="20">
        <f t="shared" si="4"/>
        <v>6.9363502230436538</v>
      </c>
    </row>
    <row r="145" spans="1:5" x14ac:dyDescent="0.25">
      <c r="A145">
        <v>136</v>
      </c>
      <c r="B145">
        <v>104.6</v>
      </c>
      <c r="C145">
        <v>27.1</v>
      </c>
      <c r="D145" s="20">
        <f t="shared" si="5"/>
        <v>21.797867469677485</v>
      </c>
      <c r="E145" s="20">
        <f t="shared" si="4"/>
        <v>5.3021325303225169</v>
      </c>
    </row>
    <row r="146" spans="1:5" x14ac:dyDescent="0.25">
      <c r="A146">
        <v>137</v>
      </c>
      <c r="B146">
        <v>92.9</v>
      </c>
      <c r="C146">
        <v>21.8</v>
      </c>
      <c r="D146" s="20">
        <f t="shared" si="5"/>
        <v>13.618779243090827</v>
      </c>
      <c r="E146" s="20">
        <f t="shared" si="4"/>
        <v>8.1812207569091733</v>
      </c>
    </row>
    <row r="147" spans="1:5" x14ac:dyDescent="0.25">
      <c r="A147">
        <v>138</v>
      </c>
      <c r="B147">
        <v>97.8</v>
      </c>
      <c r="C147">
        <v>29.4</v>
      </c>
      <c r="D147" s="20">
        <f t="shared" si="5"/>
        <v>17.044209355080099</v>
      </c>
      <c r="E147" s="20">
        <f t="shared" si="4"/>
        <v>12.3557906449199</v>
      </c>
    </row>
    <row r="148" spans="1:5" x14ac:dyDescent="0.25">
      <c r="A148">
        <v>139</v>
      </c>
      <c r="B148">
        <v>98.3</v>
      </c>
      <c r="C148">
        <v>22.3</v>
      </c>
      <c r="D148" s="20">
        <f t="shared" si="5"/>
        <v>17.393743039976968</v>
      </c>
      <c r="E148" s="20">
        <f t="shared" si="4"/>
        <v>4.9062569600230326</v>
      </c>
    </row>
    <row r="149" spans="1:5" x14ac:dyDescent="0.25">
      <c r="A149">
        <v>140</v>
      </c>
      <c r="B149">
        <v>104.7</v>
      </c>
      <c r="C149">
        <v>20.399999999999999</v>
      </c>
      <c r="D149" s="20">
        <f t="shared" si="5"/>
        <v>21.867774206656861</v>
      </c>
      <c r="E149" s="20">
        <f t="shared" si="4"/>
        <v>-1.4677742066568626</v>
      </c>
    </row>
    <row r="150" spans="1:5" x14ac:dyDescent="0.25">
      <c r="A150">
        <v>141</v>
      </c>
      <c r="B150">
        <v>98.6</v>
      </c>
      <c r="C150">
        <v>24.9</v>
      </c>
      <c r="D150" s="20">
        <f t="shared" si="5"/>
        <v>17.603463250915084</v>
      </c>
      <c r="E150" s="20">
        <f t="shared" si="4"/>
        <v>7.2965367490849147</v>
      </c>
    </row>
    <row r="151" spans="1:5" x14ac:dyDescent="0.25">
      <c r="A151">
        <v>142</v>
      </c>
      <c r="B151">
        <v>99.5</v>
      </c>
      <c r="C151">
        <v>18.3</v>
      </c>
      <c r="D151" s="20">
        <f t="shared" si="5"/>
        <v>18.232623883729445</v>
      </c>
      <c r="E151" s="20">
        <f t="shared" si="4"/>
        <v>6.7376116270555286E-2</v>
      </c>
    </row>
    <row r="152" spans="1:5" x14ac:dyDescent="0.25">
      <c r="A152">
        <v>143</v>
      </c>
      <c r="B152">
        <v>102.7</v>
      </c>
      <c r="C152">
        <v>23.3</v>
      </c>
      <c r="D152" s="20">
        <f t="shared" si="5"/>
        <v>20.469639467069399</v>
      </c>
      <c r="E152" s="20">
        <f t="shared" si="4"/>
        <v>2.8303605329306016</v>
      </c>
    </row>
    <row r="153" spans="1:5" x14ac:dyDescent="0.25">
      <c r="A153">
        <v>144</v>
      </c>
      <c r="B153">
        <v>92.1</v>
      </c>
      <c r="C153">
        <v>9.4</v>
      </c>
      <c r="D153" s="20">
        <f t="shared" si="5"/>
        <v>13.059525347255828</v>
      </c>
      <c r="E153" s="20">
        <f t="shared" si="4"/>
        <v>-3.659525347255828</v>
      </c>
    </row>
    <row r="154" spans="1:5" x14ac:dyDescent="0.25">
      <c r="A154">
        <v>145</v>
      </c>
      <c r="B154">
        <v>96.6</v>
      </c>
      <c r="C154">
        <v>10.3</v>
      </c>
      <c r="D154" s="20">
        <f t="shared" si="5"/>
        <v>16.205328511327622</v>
      </c>
      <c r="E154" s="20">
        <f t="shared" si="4"/>
        <v>-5.905328511327621</v>
      </c>
    </row>
    <row r="155" spans="1:5" x14ac:dyDescent="0.25">
      <c r="A155">
        <v>146</v>
      </c>
      <c r="B155">
        <v>92.7</v>
      </c>
      <c r="C155">
        <v>14.2</v>
      </c>
      <c r="D155" s="20">
        <f t="shared" si="5"/>
        <v>13.478965769132074</v>
      </c>
      <c r="E155" s="20">
        <f t="shared" si="4"/>
        <v>0.72103423086792517</v>
      </c>
    </row>
    <row r="156" spans="1:5" x14ac:dyDescent="0.25">
      <c r="A156">
        <v>147</v>
      </c>
      <c r="B156">
        <v>102</v>
      </c>
      <c r="C156">
        <v>19.2</v>
      </c>
      <c r="D156" s="20">
        <f t="shared" si="5"/>
        <v>19.980292308213777</v>
      </c>
      <c r="E156" s="20">
        <f t="shared" si="4"/>
        <v>-0.78029230821377737</v>
      </c>
    </row>
    <row r="157" spans="1:5" x14ac:dyDescent="0.25">
      <c r="A157">
        <v>148</v>
      </c>
      <c r="B157">
        <v>110.9</v>
      </c>
      <c r="C157">
        <v>29.6</v>
      </c>
      <c r="D157" s="20">
        <f t="shared" si="5"/>
        <v>26.201991899378001</v>
      </c>
      <c r="E157" s="20">
        <f t="shared" si="4"/>
        <v>3.3980081006220004</v>
      </c>
    </row>
    <row r="158" spans="1:5" x14ac:dyDescent="0.25">
      <c r="A158">
        <v>149</v>
      </c>
      <c r="B158">
        <v>92.3</v>
      </c>
      <c r="C158">
        <v>5.3</v>
      </c>
      <c r="D158" s="20">
        <f t="shared" si="5"/>
        <v>13.199338821214582</v>
      </c>
      <c r="E158" s="20">
        <f t="shared" si="4"/>
        <v>-7.8993388212145819</v>
      </c>
    </row>
    <row r="159" spans="1:5" x14ac:dyDescent="0.25">
      <c r="A159">
        <v>150</v>
      </c>
      <c r="B159">
        <v>114.1</v>
      </c>
      <c r="C159">
        <v>25.2</v>
      </c>
      <c r="D159" s="20">
        <f t="shared" si="5"/>
        <v>28.43900748271794</v>
      </c>
      <c r="E159" s="20">
        <f t="shared" si="4"/>
        <v>-3.2390074827179411</v>
      </c>
    </row>
    <row r="160" spans="1:5" x14ac:dyDescent="0.25">
      <c r="A160">
        <v>151</v>
      </c>
      <c r="B160">
        <v>92.9</v>
      </c>
      <c r="C160">
        <v>9.4</v>
      </c>
      <c r="D160" s="20">
        <f t="shared" si="5"/>
        <v>13.618779243090827</v>
      </c>
      <c r="E160" s="20">
        <f t="shared" si="4"/>
        <v>-4.2187792430908271</v>
      </c>
    </row>
    <row r="161" spans="1:5" x14ac:dyDescent="0.25">
      <c r="A161">
        <v>152</v>
      </c>
      <c r="B161">
        <v>108.3</v>
      </c>
      <c r="C161">
        <v>19.600000000000001</v>
      </c>
      <c r="D161" s="20">
        <f t="shared" si="5"/>
        <v>24.384416737914293</v>
      </c>
      <c r="E161" s="20">
        <f t="shared" si="4"/>
        <v>-4.7844167379142917</v>
      </c>
    </row>
    <row r="162" spans="1:5" x14ac:dyDescent="0.25">
      <c r="A162">
        <v>153</v>
      </c>
      <c r="B162">
        <v>88.5</v>
      </c>
      <c r="C162">
        <v>10.1</v>
      </c>
      <c r="D162" s="20">
        <f t="shared" si="5"/>
        <v>10.542882815998404</v>
      </c>
      <c r="E162" s="20">
        <f t="shared" si="4"/>
        <v>-0.44288281599840396</v>
      </c>
    </row>
    <row r="163" spans="1:5" x14ac:dyDescent="0.25">
      <c r="A163">
        <v>154</v>
      </c>
      <c r="B163">
        <v>94</v>
      </c>
      <c r="C163">
        <v>16.5</v>
      </c>
      <c r="D163" s="20">
        <f t="shared" si="5"/>
        <v>14.387753349863928</v>
      </c>
      <c r="E163" s="20">
        <f t="shared" si="4"/>
        <v>2.1122466501360719</v>
      </c>
    </row>
    <row r="164" spans="1:5" x14ac:dyDescent="0.25">
      <c r="A164">
        <v>155</v>
      </c>
      <c r="B164">
        <v>101.1</v>
      </c>
      <c r="C164">
        <v>21</v>
      </c>
      <c r="D164" s="20">
        <f t="shared" si="5"/>
        <v>19.351131675399415</v>
      </c>
      <c r="E164" s="20">
        <f t="shared" si="4"/>
        <v>1.6488683246005849</v>
      </c>
    </row>
    <row r="165" spans="1:5" x14ac:dyDescent="0.25">
      <c r="A165">
        <v>156</v>
      </c>
      <c r="B165">
        <v>92.1</v>
      </c>
      <c r="C165">
        <v>17.3</v>
      </c>
      <c r="D165" s="20">
        <f t="shared" si="5"/>
        <v>13.059525347255828</v>
      </c>
      <c r="E165" s="20">
        <f t="shared" si="4"/>
        <v>4.2404746527441723</v>
      </c>
    </row>
    <row r="166" spans="1:5" x14ac:dyDescent="0.25">
      <c r="A166">
        <v>157</v>
      </c>
      <c r="B166">
        <v>105.6</v>
      </c>
      <c r="C166">
        <v>31.2</v>
      </c>
      <c r="D166" s="20">
        <f t="shared" si="5"/>
        <v>22.496934839471209</v>
      </c>
      <c r="E166" s="20">
        <f t="shared" si="4"/>
        <v>8.7030651605287908</v>
      </c>
    </row>
    <row r="167" spans="1:5" x14ac:dyDescent="0.25">
      <c r="A167">
        <v>158</v>
      </c>
      <c r="B167">
        <v>98.5</v>
      </c>
      <c r="C167">
        <v>10</v>
      </c>
      <c r="D167" s="20">
        <f t="shared" si="5"/>
        <v>17.533556513935721</v>
      </c>
      <c r="E167" s="20">
        <f t="shared" si="4"/>
        <v>-7.5335565139357215</v>
      </c>
    </row>
    <row r="168" spans="1:5" x14ac:dyDescent="0.25">
      <c r="A168">
        <v>159</v>
      </c>
      <c r="B168">
        <v>88.7</v>
      </c>
      <c r="C168">
        <v>12.5</v>
      </c>
      <c r="D168" s="20">
        <f t="shared" si="5"/>
        <v>10.68269628995715</v>
      </c>
      <c r="E168" s="20">
        <f t="shared" si="4"/>
        <v>1.8173037100428502</v>
      </c>
    </row>
    <row r="169" spans="1:5" x14ac:dyDescent="0.25">
      <c r="A169">
        <v>160</v>
      </c>
      <c r="B169">
        <v>101.1</v>
      </c>
      <c r="C169">
        <v>22.5</v>
      </c>
      <c r="D169" s="20">
        <f t="shared" si="5"/>
        <v>19.351131675399415</v>
      </c>
      <c r="E169" s="20">
        <f t="shared" si="4"/>
        <v>3.1488683246005849</v>
      </c>
    </row>
    <row r="170" spans="1:5" x14ac:dyDescent="0.25">
      <c r="A170">
        <v>161</v>
      </c>
      <c r="B170">
        <v>94</v>
      </c>
      <c r="C170">
        <v>9.4</v>
      </c>
      <c r="D170" s="20">
        <f t="shared" si="5"/>
        <v>14.387753349863928</v>
      </c>
      <c r="E170" s="20">
        <f t="shared" si="4"/>
        <v>-4.9877533498639277</v>
      </c>
    </row>
    <row r="171" spans="1:5" x14ac:dyDescent="0.25">
      <c r="A171">
        <v>162</v>
      </c>
      <c r="B171">
        <v>103.8</v>
      </c>
      <c r="C171">
        <v>14.6</v>
      </c>
      <c r="D171" s="20">
        <f t="shared" si="5"/>
        <v>21.2386135738425</v>
      </c>
      <c r="E171" s="20">
        <f t="shared" si="4"/>
        <v>-6.6386135738425001</v>
      </c>
    </row>
    <row r="172" spans="1:5" x14ac:dyDescent="0.25">
      <c r="A172">
        <v>163</v>
      </c>
      <c r="B172">
        <v>98.9</v>
      </c>
      <c r="C172">
        <v>13</v>
      </c>
      <c r="D172" s="20">
        <f t="shared" si="5"/>
        <v>17.813183461853214</v>
      </c>
      <c r="E172" s="20">
        <f t="shared" si="4"/>
        <v>-4.8131834618532139</v>
      </c>
    </row>
    <row r="173" spans="1:5" x14ac:dyDescent="0.25">
      <c r="A173">
        <v>164</v>
      </c>
      <c r="B173">
        <v>89.2</v>
      </c>
      <c r="C173">
        <v>15.1</v>
      </c>
      <c r="D173" s="20">
        <f t="shared" si="5"/>
        <v>11.032229974854012</v>
      </c>
      <c r="E173" s="20">
        <f t="shared" si="4"/>
        <v>4.0677700251459878</v>
      </c>
    </row>
    <row r="174" spans="1:5" x14ac:dyDescent="0.25">
      <c r="A174">
        <v>165</v>
      </c>
      <c r="B174">
        <v>111.4</v>
      </c>
      <c r="C174">
        <v>27.3</v>
      </c>
      <c r="D174" s="20">
        <f t="shared" si="5"/>
        <v>26.55152558427487</v>
      </c>
      <c r="E174" s="20">
        <f t="shared" si="4"/>
        <v>0.74847441572513063</v>
      </c>
    </row>
    <row r="175" spans="1:5" x14ac:dyDescent="0.25">
      <c r="A175">
        <v>166</v>
      </c>
      <c r="B175">
        <v>107.5</v>
      </c>
      <c r="C175">
        <v>19.2</v>
      </c>
      <c r="D175" s="20">
        <f t="shared" si="5"/>
        <v>23.825162842079308</v>
      </c>
      <c r="E175" s="20">
        <f t="shared" si="4"/>
        <v>-4.6251628420793089</v>
      </c>
    </row>
    <row r="176" spans="1:5" x14ac:dyDescent="0.25">
      <c r="A176">
        <v>167</v>
      </c>
      <c r="B176">
        <v>99.1</v>
      </c>
      <c r="C176">
        <v>21.8</v>
      </c>
      <c r="D176" s="20">
        <f t="shared" si="5"/>
        <v>17.952996935811953</v>
      </c>
      <c r="E176" s="20">
        <f t="shared" si="4"/>
        <v>3.8470030641880477</v>
      </c>
    </row>
    <row r="177" spans="1:5" x14ac:dyDescent="0.25">
      <c r="A177">
        <v>168</v>
      </c>
      <c r="B177">
        <v>108.2</v>
      </c>
      <c r="C177">
        <v>20.3</v>
      </c>
      <c r="D177" s="20">
        <f t="shared" si="5"/>
        <v>24.314510000934916</v>
      </c>
      <c r="E177" s="20">
        <f t="shared" si="4"/>
        <v>-4.0145100009349157</v>
      </c>
    </row>
    <row r="178" spans="1:5" x14ac:dyDescent="0.25">
      <c r="A178">
        <v>169</v>
      </c>
      <c r="B178">
        <v>114.9</v>
      </c>
      <c r="C178">
        <v>36.299999999999997</v>
      </c>
      <c r="D178" s="20">
        <f t="shared" si="5"/>
        <v>28.998261378552925</v>
      </c>
      <c r="E178" s="20">
        <f t="shared" si="4"/>
        <v>7.3017386214470719</v>
      </c>
    </row>
    <row r="179" spans="1:5" x14ac:dyDescent="0.25">
      <c r="A179">
        <v>170</v>
      </c>
      <c r="B179">
        <v>99.1</v>
      </c>
      <c r="C179">
        <v>16.5</v>
      </c>
      <c r="D179" s="20">
        <f t="shared" si="5"/>
        <v>17.952996935811953</v>
      </c>
      <c r="E179" s="20">
        <f t="shared" si="4"/>
        <v>-1.452996935811953</v>
      </c>
    </row>
    <row r="180" spans="1:5" x14ac:dyDescent="0.25">
      <c r="A180">
        <v>171</v>
      </c>
      <c r="B180">
        <v>92.2</v>
      </c>
      <c r="C180">
        <v>3</v>
      </c>
      <c r="D180" s="20">
        <f t="shared" si="5"/>
        <v>13.129432084235205</v>
      </c>
      <c r="E180" s="20">
        <f t="shared" si="4"/>
        <v>-10.129432084235205</v>
      </c>
    </row>
    <row r="181" spans="1:5" x14ac:dyDescent="0.25">
      <c r="A181">
        <v>172</v>
      </c>
      <c r="B181">
        <v>90.8</v>
      </c>
      <c r="C181">
        <v>0.7</v>
      </c>
      <c r="D181" s="20">
        <f t="shared" si="5"/>
        <v>12.150737766523982</v>
      </c>
      <c r="E181" s="20">
        <f t="shared" si="4"/>
        <v>-11.450737766523982</v>
      </c>
    </row>
    <row r="182" spans="1:5" x14ac:dyDescent="0.25">
      <c r="A182">
        <v>173</v>
      </c>
      <c r="B182">
        <v>100.5</v>
      </c>
      <c r="C182">
        <v>20.5</v>
      </c>
      <c r="D182" s="20">
        <f t="shared" si="5"/>
        <v>18.931691253523184</v>
      </c>
      <c r="E182" s="20">
        <f t="shared" si="4"/>
        <v>1.5683087464768164</v>
      </c>
    </row>
    <row r="183" spans="1:5" x14ac:dyDescent="0.25">
      <c r="A183">
        <v>174</v>
      </c>
      <c r="B183">
        <v>98.2</v>
      </c>
      <c r="C183">
        <v>16.899999999999999</v>
      </c>
      <c r="D183" s="20">
        <f t="shared" si="5"/>
        <v>17.323836302997606</v>
      </c>
      <c r="E183" s="20">
        <f t="shared" si="4"/>
        <v>-0.42383630299760711</v>
      </c>
    </row>
    <row r="184" spans="1:5" x14ac:dyDescent="0.25">
      <c r="A184">
        <v>175</v>
      </c>
      <c r="B184">
        <v>115.3</v>
      </c>
      <c r="C184">
        <v>25.3</v>
      </c>
      <c r="D184" s="20">
        <f t="shared" si="5"/>
        <v>29.277888326470418</v>
      </c>
      <c r="E184" s="20">
        <f t="shared" si="4"/>
        <v>-3.977888326470417</v>
      </c>
    </row>
    <row r="185" spans="1:5" x14ac:dyDescent="0.25">
      <c r="A185">
        <v>176</v>
      </c>
      <c r="B185">
        <v>96.8</v>
      </c>
      <c r="C185">
        <v>9.9</v>
      </c>
      <c r="D185" s="20">
        <f t="shared" si="5"/>
        <v>16.345141985286375</v>
      </c>
      <c r="E185" s="20">
        <f t="shared" si="4"/>
        <v>-6.4451419852863747</v>
      </c>
    </row>
    <row r="186" spans="1:5" x14ac:dyDescent="0.25">
      <c r="A186">
        <v>177</v>
      </c>
      <c r="B186">
        <v>92.6</v>
      </c>
      <c r="C186">
        <v>13.1</v>
      </c>
      <c r="D186" s="20">
        <f t="shared" si="5"/>
        <v>13.409059032152697</v>
      </c>
      <c r="E186" s="20">
        <f t="shared" si="4"/>
        <v>-0.30905903215269781</v>
      </c>
    </row>
    <row r="187" spans="1:5" x14ac:dyDescent="0.25">
      <c r="A187">
        <v>178</v>
      </c>
      <c r="B187">
        <v>119.2</v>
      </c>
      <c r="C187">
        <v>29.9</v>
      </c>
      <c r="D187" s="20">
        <f t="shared" si="5"/>
        <v>32.00425106866598</v>
      </c>
      <c r="E187" s="20">
        <f t="shared" si="4"/>
        <v>-2.104251068665981</v>
      </c>
    </row>
    <row r="188" spans="1:5" x14ac:dyDescent="0.25">
      <c r="A188">
        <v>179</v>
      </c>
      <c r="B188">
        <v>102.7</v>
      </c>
      <c r="C188">
        <v>22.5</v>
      </c>
      <c r="D188" s="20">
        <f t="shared" si="5"/>
        <v>20.469639467069399</v>
      </c>
      <c r="E188" s="20">
        <f t="shared" si="4"/>
        <v>2.0303605329306009</v>
      </c>
    </row>
    <row r="189" spans="1:5" x14ac:dyDescent="0.25">
      <c r="A189">
        <v>180</v>
      </c>
      <c r="B189">
        <v>109.5</v>
      </c>
      <c r="C189">
        <v>16.899999999999999</v>
      </c>
      <c r="D189" s="20">
        <f t="shared" si="5"/>
        <v>25.22329758166677</v>
      </c>
      <c r="E189" s="20">
        <f t="shared" si="4"/>
        <v>-8.3232975816667718</v>
      </c>
    </row>
    <row r="190" spans="1:5" x14ac:dyDescent="0.25">
      <c r="A190">
        <v>181</v>
      </c>
      <c r="B190">
        <v>108.5</v>
      </c>
      <c r="C190">
        <v>26.6</v>
      </c>
      <c r="D190" s="20">
        <f t="shared" si="5"/>
        <v>24.524230211873046</v>
      </c>
      <c r="E190" s="20">
        <f t="shared" si="4"/>
        <v>2.075769788126955</v>
      </c>
    </row>
    <row r="191" spans="1:5" x14ac:dyDescent="0.25">
      <c r="A191">
        <v>182</v>
      </c>
      <c r="B191">
        <v>79.3</v>
      </c>
      <c r="C191">
        <v>0</v>
      </c>
      <c r="D191" s="20">
        <f t="shared" si="5"/>
        <v>4.1114630138960635</v>
      </c>
      <c r="E191" s="20">
        <f t="shared" si="4"/>
        <v>-4.1114630138960635</v>
      </c>
    </row>
    <row r="192" spans="1:5" x14ac:dyDescent="0.25">
      <c r="A192">
        <v>183</v>
      </c>
      <c r="B192">
        <v>95.5</v>
      </c>
      <c r="C192">
        <v>11.5</v>
      </c>
      <c r="D192" s="20">
        <f t="shared" si="5"/>
        <v>15.436354404554521</v>
      </c>
      <c r="E192" s="20">
        <f t="shared" si="4"/>
        <v>-3.9363544045545211</v>
      </c>
    </row>
    <row r="193" spans="1:5" x14ac:dyDescent="0.25">
      <c r="A193">
        <v>184</v>
      </c>
      <c r="B193">
        <v>92.3</v>
      </c>
      <c r="C193">
        <v>12.1</v>
      </c>
      <c r="D193" s="20">
        <f t="shared" si="5"/>
        <v>13.199338821214582</v>
      </c>
      <c r="E193" s="20">
        <f t="shared" si="4"/>
        <v>-1.099338821214582</v>
      </c>
    </row>
    <row r="194" spans="1:5" x14ac:dyDescent="0.25">
      <c r="A194">
        <v>185</v>
      </c>
      <c r="B194">
        <v>98.9</v>
      </c>
      <c r="C194">
        <v>17.5</v>
      </c>
      <c r="D194" s="20">
        <f t="shared" si="5"/>
        <v>17.813183461853214</v>
      </c>
      <c r="E194" s="20">
        <f t="shared" si="4"/>
        <v>-0.31318346185321388</v>
      </c>
    </row>
    <row r="195" spans="1:5" x14ac:dyDescent="0.25">
      <c r="A195">
        <v>186</v>
      </c>
      <c r="B195">
        <v>89.5</v>
      </c>
      <c r="C195">
        <v>8.6</v>
      </c>
      <c r="D195" s="20">
        <f t="shared" si="5"/>
        <v>11.241950185792135</v>
      </c>
      <c r="E195" s="20">
        <f t="shared" si="4"/>
        <v>-2.641950185792135</v>
      </c>
    </row>
    <row r="196" spans="1:5" x14ac:dyDescent="0.25">
      <c r="A196">
        <v>187</v>
      </c>
      <c r="B196">
        <v>117.5</v>
      </c>
      <c r="C196">
        <v>23.6</v>
      </c>
      <c r="D196" s="20">
        <f t="shared" si="5"/>
        <v>30.815836540016633</v>
      </c>
      <c r="E196" s="20">
        <f t="shared" si="4"/>
        <v>-7.2158365400166318</v>
      </c>
    </row>
    <row r="197" spans="1:5" x14ac:dyDescent="0.25">
      <c r="A197">
        <v>188</v>
      </c>
      <c r="B197">
        <v>107.4</v>
      </c>
      <c r="C197">
        <v>20.399999999999999</v>
      </c>
      <c r="D197" s="20">
        <f t="shared" si="5"/>
        <v>23.755256105099932</v>
      </c>
      <c r="E197" s="20">
        <f t="shared" si="4"/>
        <v>-3.355256105099933</v>
      </c>
    </row>
    <row r="198" spans="1:5" x14ac:dyDescent="0.25">
      <c r="A198">
        <v>189</v>
      </c>
      <c r="B198">
        <v>109.2</v>
      </c>
      <c r="C198">
        <v>20.5</v>
      </c>
      <c r="D198" s="20">
        <f t="shared" si="5"/>
        <v>25.013577370728655</v>
      </c>
      <c r="E198" s="20">
        <f t="shared" si="4"/>
        <v>-4.5135773707286546</v>
      </c>
    </row>
    <row r="199" spans="1:5" x14ac:dyDescent="0.25">
      <c r="A199">
        <v>190</v>
      </c>
      <c r="B199">
        <v>103.4</v>
      </c>
      <c r="C199">
        <v>24.4</v>
      </c>
      <c r="D199" s="20">
        <f t="shared" si="5"/>
        <v>20.958986625925007</v>
      </c>
      <c r="E199" s="20">
        <f t="shared" si="4"/>
        <v>3.4410133740749913</v>
      </c>
    </row>
    <row r="200" spans="1:5" x14ac:dyDescent="0.25">
      <c r="A200">
        <v>191</v>
      </c>
      <c r="B200">
        <v>91.4</v>
      </c>
      <c r="C200">
        <v>11.4</v>
      </c>
      <c r="D200" s="20">
        <f t="shared" si="5"/>
        <v>12.570178188400227</v>
      </c>
      <c r="E200" s="20">
        <f t="shared" si="4"/>
        <v>-1.1701781884002269</v>
      </c>
    </row>
    <row r="201" spans="1:5" x14ac:dyDescent="0.25">
      <c r="A201">
        <v>192</v>
      </c>
      <c r="B201">
        <v>115.2</v>
      </c>
      <c r="C201">
        <v>38.1</v>
      </c>
      <c r="D201" s="20">
        <f t="shared" si="5"/>
        <v>29.207981589491041</v>
      </c>
      <c r="E201" s="20">
        <f t="shared" si="4"/>
        <v>8.8920184105089604</v>
      </c>
    </row>
    <row r="202" spans="1:5" x14ac:dyDescent="0.25">
      <c r="A202">
        <v>193</v>
      </c>
      <c r="B202">
        <v>104.9</v>
      </c>
      <c r="C202">
        <v>15.9</v>
      </c>
      <c r="D202" s="20">
        <f t="shared" si="5"/>
        <v>22.007587680615615</v>
      </c>
      <c r="E202" s="20">
        <f t="shared" ref="E202:E261" si="6">(C202-D202)</f>
        <v>-6.1075876806156142</v>
      </c>
    </row>
    <row r="203" spans="1:5" x14ac:dyDescent="0.25">
      <c r="A203">
        <v>194</v>
      </c>
      <c r="B203">
        <v>106.7</v>
      </c>
      <c r="C203">
        <v>24.7</v>
      </c>
      <c r="D203" s="20">
        <f t="shared" ref="D203:D261" si="7">$P$6+$O$6*B203</f>
        <v>23.265908946244323</v>
      </c>
      <c r="E203" s="20">
        <f t="shared" si="6"/>
        <v>1.4340910537556759</v>
      </c>
    </row>
    <row r="204" spans="1:5" x14ac:dyDescent="0.25">
      <c r="A204">
        <v>195</v>
      </c>
      <c r="B204">
        <v>92.2</v>
      </c>
      <c r="C204">
        <v>22.8</v>
      </c>
      <c r="D204" s="20">
        <f t="shared" si="7"/>
        <v>13.129432084235205</v>
      </c>
      <c r="E204" s="20">
        <f t="shared" si="6"/>
        <v>9.6705679157647957</v>
      </c>
    </row>
    <row r="205" spans="1:5" x14ac:dyDescent="0.25">
      <c r="A205">
        <v>196</v>
      </c>
      <c r="B205">
        <v>101.6</v>
      </c>
      <c r="C205">
        <v>25.5</v>
      </c>
      <c r="D205" s="20">
        <f t="shared" si="7"/>
        <v>19.700665360296284</v>
      </c>
      <c r="E205" s="20">
        <f t="shared" si="6"/>
        <v>5.7993346397037158</v>
      </c>
    </row>
    <row r="206" spans="1:5" x14ac:dyDescent="0.25">
      <c r="A206">
        <v>197</v>
      </c>
      <c r="B206">
        <v>97.8</v>
      </c>
      <c r="C206">
        <v>22</v>
      </c>
      <c r="D206" s="20">
        <f t="shared" si="7"/>
        <v>17.044209355080099</v>
      </c>
      <c r="E206" s="20">
        <f t="shared" si="6"/>
        <v>4.955790644919901</v>
      </c>
    </row>
    <row r="207" spans="1:5" x14ac:dyDescent="0.25">
      <c r="A207">
        <v>198</v>
      </c>
      <c r="B207">
        <v>92</v>
      </c>
      <c r="C207">
        <v>17.7</v>
      </c>
      <c r="D207" s="20">
        <f t="shared" si="7"/>
        <v>12.989618610276466</v>
      </c>
      <c r="E207" s="20">
        <f t="shared" si="6"/>
        <v>4.7103813897235334</v>
      </c>
    </row>
    <row r="208" spans="1:5" x14ac:dyDescent="0.25">
      <c r="A208">
        <v>199</v>
      </c>
      <c r="B208">
        <v>94</v>
      </c>
      <c r="C208">
        <v>6.6</v>
      </c>
      <c r="D208" s="20">
        <f t="shared" si="7"/>
        <v>14.387753349863928</v>
      </c>
      <c r="E208" s="20">
        <f t="shared" si="6"/>
        <v>-7.7877533498639284</v>
      </c>
    </row>
    <row r="209" spans="1:5" x14ac:dyDescent="0.25">
      <c r="A209">
        <v>200</v>
      </c>
      <c r="B209">
        <v>103.7</v>
      </c>
      <c r="C209">
        <v>23.6</v>
      </c>
      <c r="D209" s="20">
        <f t="shared" si="7"/>
        <v>21.168706836863123</v>
      </c>
      <c r="E209" s="20">
        <f t="shared" si="6"/>
        <v>2.4312931631368784</v>
      </c>
    </row>
    <row r="210" spans="1:5" x14ac:dyDescent="0.25">
      <c r="A210">
        <v>201</v>
      </c>
      <c r="B210">
        <v>102.7</v>
      </c>
      <c r="C210">
        <v>12.2</v>
      </c>
      <c r="D210" s="20">
        <f t="shared" si="7"/>
        <v>20.469639467069399</v>
      </c>
      <c r="E210" s="20">
        <f t="shared" si="6"/>
        <v>-8.2696394670693998</v>
      </c>
    </row>
    <row r="211" spans="1:5" x14ac:dyDescent="0.25">
      <c r="A211">
        <v>202</v>
      </c>
      <c r="B211">
        <v>91.1</v>
      </c>
      <c r="C211">
        <v>22.1</v>
      </c>
      <c r="D211" s="20">
        <f t="shared" si="7"/>
        <v>12.360457977462097</v>
      </c>
      <c r="E211" s="20">
        <f t="shared" si="6"/>
        <v>9.7395420225379041</v>
      </c>
    </row>
    <row r="212" spans="1:5" x14ac:dyDescent="0.25">
      <c r="A212">
        <v>203</v>
      </c>
      <c r="B212">
        <v>107.2</v>
      </c>
      <c r="C212">
        <v>28.7</v>
      </c>
      <c r="D212" s="20">
        <f t="shared" si="7"/>
        <v>23.615442631141192</v>
      </c>
      <c r="E212" s="20">
        <f t="shared" si="6"/>
        <v>5.0845573688588068</v>
      </c>
    </row>
    <row r="213" spans="1:5" x14ac:dyDescent="0.25">
      <c r="A213">
        <v>204</v>
      </c>
      <c r="B213">
        <v>100.8</v>
      </c>
      <c r="C213">
        <v>6</v>
      </c>
      <c r="D213" s="20">
        <f t="shared" si="7"/>
        <v>19.141411464461299</v>
      </c>
      <c r="E213" s="20">
        <f t="shared" si="6"/>
        <v>-13.141411464461299</v>
      </c>
    </row>
    <row r="214" spans="1:5" x14ac:dyDescent="0.25">
      <c r="A214">
        <v>205</v>
      </c>
      <c r="B214">
        <v>121.6</v>
      </c>
      <c r="C214">
        <v>34.799999999999997</v>
      </c>
      <c r="D214" s="20">
        <f t="shared" si="7"/>
        <v>33.68201275617092</v>
      </c>
      <c r="E214" s="20">
        <f t="shared" si="6"/>
        <v>1.1179872438290772</v>
      </c>
    </row>
    <row r="215" spans="1:5" x14ac:dyDescent="0.25">
      <c r="A215">
        <v>206</v>
      </c>
      <c r="B215">
        <v>105.6</v>
      </c>
      <c r="C215">
        <v>16.600000000000001</v>
      </c>
      <c r="D215" s="20">
        <f t="shared" si="7"/>
        <v>22.496934839471209</v>
      </c>
      <c r="E215" s="20">
        <f t="shared" si="6"/>
        <v>-5.8969348394712071</v>
      </c>
    </row>
    <row r="216" spans="1:5" x14ac:dyDescent="0.25">
      <c r="A216">
        <v>207</v>
      </c>
      <c r="B216">
        <v>100.6</v>
      </c>
      <c r="C216">
        <v>32.9</v>
      </c>
      <c r="D216" s="20">
        <f t="shared" si="7"/>
        <v>19.00159799050256</v>
      </c>
      <c r="E216" s="20">
        <f t="shared" si="6"/>
        <v>13.898402009497438</v>
      </c>
    </row>
    <row r="217" spans="1:5" x14ac:dyDescent="0.25">
      <c r="A217">
        <v>208</v>
      </c>
      <c r="B217">
        <v>102.7</v>
      </c>
      <c r="C217">
        <v>32.799999999999997</v>
      </c>
      <c r="D217" s="20">
        <f t="shared" si="7"/>
        <v>20.469639467069399</v>
      </c>
      <c r="E217" s="20">
        <f t="shared" si="6"/>
        <v>12.330360532930598</v>
      </c>
    </row>
    <row r="218" spans="1:5" x14ac:dyDescent="0.25">
      <c r="A218">
        <v>209</v>
      </c>
      <c r="B218">
        <v>99.8</v>
      </c>
      <c r="C218">
        <v>9.6</v>
      </c>
      <c r="D218" s="20">
        <f t="shared" si="7"/>
        <v>18.442344094667575</v>
      </c>
      <c r="E218" s="20">
        <f t="shared" si="6"/>
        <v>-8.8423440946675758</v>
      </c>
    </row>
    <row r="219" spans="1:5" x14ac:dyDescent="0.25">
      <c r="A219">
        <v>210</v>
      </c>
      <c r="B219">
        <v>92.9</v>
      </c>
      <c r="C219">
        <v>10.8</v>
      </c>
      <c r="D219" s="20">
        <f t="shared" si="7"/>
        <v>13.618779243090827</v>
      </c>
      <c r="E219" s="20">
        <f t="shared" si="6"/>
        <v>-2.8187792430908267</v>
      </c>
    </row>
    <row r="220" spans="1:5" x14ac:dyDescent="0.25">
      <c r="A220">
        <v>211</v>
      </c>
      <c r="B220">
        <v>91.2</v>
      </c>
      <c r="C220">
        <v>7.1</v>
      </c>
      <c r="D220" s="20">
        <f t="shared" si="7"/>
        <v>12.430364714441481</v>
      </c>
      <c r="E220" s="20">
        <f t="shared" si="6"/>
        <v>-5.3303647144414814</v>
      </c>
    </row>
    <row r="221" spans="1:5" x14ac:dyDescent="0.25">
      <c r="A221">
        <v>212</v>
      </c>
      <c r="B221">
        <v>115.6</v>
      </c>
      <c r="C221">
        <v>27.2</v>
      </c>
      <c r="D221" s="20">
        <f t="shared" si="7"/>
        <v>29.487608537408533</v>
      </c>
      <c r="E221" s="20">
        <f t="shared" si="6"/>
        <v>-2.2876085374085342</v>
      </c>
    </row>
    <row r="222" spans="1:5" x14ac:dyDescent="0.25">
      <c r="A222">
        <v>213</v>
      </c>
      <c r="B222">
        <v>98.3</v>
      </c>
      <c r="C222">
        <v>19.5</v>
      </c>
      <c r="D222" s="20">
        <f t="shared" si="7"/>
        <v>17.393743039976968</v>
      </c>
      <c r="E222" s="20">
        <f t="shared" si="6"/>
        <v>2.1062569600230319</v>
      </c>
    </row>
    <row r="223" spans="1:5" x14ac:dyDescent="0.25">
      <c r="A223">
        <v>214</v>
      </c>
      <c r="B223">
        <v>103.7</v>
      </c>
      <c r="C223">
        <v>18.7</v>
      </c>
      <c r="D223" s="20">
        <f t="shared" si="7"/>
        <v>21.168706836863123</v>
      </c>
      <c r="E223" s="20">
        <f t="shared" si="6"/>
        <v>-2.4687068368631238</v>
      </c>
    </row>
    <row r="224" spans="1:5" x14ac:dyDescent="0.25">
      <c r="A224">
        <v>215</v>
      </c>
      <c r="B224">
        <v>98.7</v>
      </c>
      <c r="C224">
        <v>19.5</v>
      </c>
      <c r="D224" s="20">
        <f t="shared" si="7"/>
        <v>17.673369987894475</v>
      </c>
      <c r="E224" s="20">
        <f t="shared" si="6"/>
        <v>1.8266300121055252</v>
      </c>
    </row>
    <row r="225" spans="1:5" x14ac:dyDescent="0.25">
      <c r="A225">
        <v>216</v>
      </c>
      <c r="B225">
        <v>119.8</v>
      </c>
      <c r="C225">
        <v>47.5</v>
      </c>
      <c r="D225" s="20">
        <f t="shared" si="7"/>
        <v>32.423691490542211</v>
      </c>
      <c r="E225" s="20">
        <f t="shared" si="6"/>
        <v>15.076308509457789</v>
      </c>
    </row>
    <row r="226" spans="1:5" x14ac:dyDescent="0.25">
      <c r="A226">
        <v>217</v>
      </c>
      <c r="B226">
        <v>92.8</v>
      </c>
      <c r="C226">
        <v>13.6</v>
      </c>
      <c r="D226" s="20">
        <f t="shared" si="7"/>
        <v>13.548872506111451</v>
      </c>
      <c r="E226" s="20">
        <f t="shared" si="6"/>
        <v>5.1127493888548869E-2</v>
      </c>
    </row>
    <row r="227" spans="1:5" x14ac:dyDescent="0.25">
      <c r="A227">
        <v>218</v>
      </c>
      <c r="B227">
        <v>93.3</v>
      </c>
      <c r="C227">
        <v>7.5</v>
      </c>
      <c r="D227" s="20">
        <f t="shared" si="7"/>
        <v>13.898406191008306</v>
      </c>
      <c r="E227" s="20">
        <f t="shared" si="6"/>
        <v>-6.3984061910083057</v>
      </c>
    </row>
    <row r="228" spans="1:5" x14ac:dyDescent="0.25">
      <c r="A228">
        <v>219</v>
      </c>
      <c r="B228">
        <v>106.8</v>
      </c>
      <c r="C228">
        <v>24.5</v>
      </c>
      <c r="D228" s="20">
        <f t="shared" si="7"/>
        <v>23.3358156832237</v>
      </c>
      <c r="E228" s="20">
        <f t="shared" si="6"/>
        <v>1.1641843167763</v>
      </c>
    </row>
    <row r="229" spans="1:5" x14ac:dyDescent="0.25">
      <c r="A229">
        <v>220</v>
      </c>
      <c r="B229">
        <v>93.9</v>
      </c>
      <c r="C229">
        <v>15</v>
      </c>
      <c r="D229" s="20">
        <f t="shared" si="7"/>
        <v>14.317846612884551</v>
      </c>
      <c r="E229" s="20">
        <f t="shared" si="6"/>
        <v>0.6821533871154486</v>
      </c>
    </row>
    <row r="230" spans="1:5" x14ac:dyDescent="0.25">
      <c r="A230">
        <v>221</v>
      </c>
      <c r="B230">
        <v>99</v>
      </c>
      <c r="C230">
        <v>12.4</v>
      </c>
      <c r="D230" s="20">
        <f t="shared" si="7"/>
        <v>17.883090198832591</v>
      </c>
      <c r="E230" s="20">
        <f t="shared" si="6"/>
        <v>-5.4830901988325902</v>
      </c>
    </row>
    <row r="231" spans="1:5" x14ac:dyDescent="0.25">
      <c r="A231">
        <v>222</v>
      </c>
      <c r="B231">
        <v>119.9</v>
      </c>
      <c r="C231">
        <v>26</v>
      </c>
      <c r="D231" s="20">
        <f t="shared" si="7"/>
        <v>32.493598227521588</v>
      </c>
      <c r="E231" s="20">
        <f t="shared" si="6"/>
        <v>-6.4935982275215878</v>
      </c>
    </row>
    <row r="232" spans="1:5" x14ac:dyDescent="0.25">
      <c r="A232">
        <v>223</v>
      </c>
      <c r="B232">
        <v>94.2</v>
      </c>
      <c r="C232">
        <v>11.5</v>
      </c>
      <c r="D232" s="20">
        <f t="shared" si="7"/>
        <v>14.527566823822681</v>
      </c>
      <c r="E232" s="20">
        <f t="shared" si="6"/>
        <v>-3.0275668238226814</v>
      </c>
    </row>
    <row r="233" spans="1:5" x14ac:dyDescent="0.25">
      <c r="A233">
        <v>224</v>
      </c>
      <c r="B233">
        <v>92.7</v>
      </c>
      <c r="C233">
        <v>5.2</v>
      </c>
      <c r="D233" s="20">
        <f t="shared" si="7"/>
        <v>13.478965769132074</v>
      </c>
      <c r="E233" s="20">
        <f t="shared" si="6"/>
        <v>-8.2789657691320748</v>
      </c>
    </row>
    <row r="234" spans="1:5" x14ac:dyDescent="0.25">
      <c r="A234">
        <v>225</v>
      </c>
      <c r="B234">
        <v>106.9</v>
      </c>
      <c r="C234">
        <v>10.9</v>
      </c>
      <c r="D234" s="20">
        <f t="shared" si="7"/>
        <v>23.405722420203077</v>
      </c>
      <c r="E234" s="20">
        <f t="shared" si="6"/>
        <v>-12.505722420203076</v>
      </c>
    </row>
    <row r="235" spans="1:5" x14ac:dyDescent="0.25">
      <c r="A235">
        <v>226</v>
      </c>
      <c r="B235">
        <v>88.8</v>
      </c>
      <c r="C235">
        <v>12.5</v>
      </c>
      <c r="D235" s="20">
        <f t="shared" si="7"/>
        <v>10.752603026936519</v>
      </c>
      <c r="E235" s="20">
        <f t="shared" si="6"/>
        <v>1.7473969730634806</v>
      </c>
    </row>
    <row r="236" spans="1:5" x14ac:dyDescent="0.25">
      <c r="A236">
        <v>227</v>
      </c>
      <c r="B236">
        <v>101.7</v>
      </c>
      <c r="C236">
        <v>14.8</v>
      </c>
      <c r="D236" s="20">
        <f t="shared" si="7"/>
        <v>19.770572097275661</v>
      </c>
      <c r="E236" s="20">
        <f t="shared" si="6"/>
        <v>-4.9705720972756602</v>
      </c>
    </row>
    <row r="237" spans="1:5" x14ac:dyDescent="0.25">
      <c r="A237">
        <v>228</v>
      </c>
      <c r="B237">
        <v>105.3</v>
      </c>
      <c r="C237">
        <v>25.2</v>
      </c>
      <c r="D237" s="20">
        <f t="shared" si="7"/>
        <v>22.287214628533093</v>
      </c>
      <c r="E237" s="20">
        <f t="shared" si="6"/>
        <v>2.9127853714669065</v>
      </c>
    </row>
    <row r="238" spans="1:5" x14ac:dyDescent="0.25">
      <c r="A238">
        <v>229</v>
      </c>
      <c r="B238">
        <v>104</v>
      </c>
      <c r="C238">
        <v>14.9</v>
      </c>
      <c r="D238" s="20">
        <f t="shared" si="7"/>
        <v>21.378427047801239</v>
      </c>
      <c r="E238" s="20">
        <f t="shared" si="6"/>
        <v>-6.4784270478012385</v>
      </c>
    </row>
    <row r="239" spans="1:5" x14ac:dyDescent="0.25">
      <c r="A239">
        <v>230</v>
      </c>
      <c r="B239">
        <v>98.6</v>
      </c>
      <c r="C239">
        <v>17</v>
      </c>
      <c r="D239" s="20">
        <f t="shared" si="7"/>
        <v>17.603463250915084</v>
      </c>
      <c r="E239" s="20">
        <f t="shared" si="6"/>
        <v>-0.6034632509150839</v>
      </c>
    </row>
    <row r="240" spans="1:5" x14ac:dyDescent="0.25">
      <c r="A240">
        <v>231</v>
      </c>
      <c r="B240">
        <v>99.6</v>
      </c>
      <c r="C240">
        <v>10.6</v>
      </c>
      <c r="D240" s="20">
        <f t="shared" si="7"/>
        <v>18.302530620708822</v>
      </c>
      <c r="E240" s="20">
        <f t="shared" si="6"/>
        <v>-7.7025306207088224</v>
      </c>
    </row>
    <row r="241" spans="1:5" x14ac:dyDescent="0.25">
      <c r="A241">
        <v>232</v>
      </c>
      <c r="B241">
        <v>103.4</v>
      </c>
      <c r="C241">
        <v>16.100000000000001</v>
      </c>
      <c r="D241" s="20">
        <f t="shared" si="7"/>
        <v>20.958986625925007</v>
      </c>
      <c r="E241" s="20">
        <f t="shared" si="6"/>
        <v>-4.8589866259250059</v>
      </c>
    </row>
    <row r="242" spans="1:5" x14ac:dyDescent="0.25">
      <c r="A242">
        <v>233</v>
      </c>
      <c r="B242">
        <v>100.2</v>
      </c>
      <c r="C242">
        <v>15.4</v>
      </c>
      <c r="D242" s="20">
        <f t="shared" si="7"/>
        <v>18.721971042585068</v>
      </c>
      <c r="E242" s="20">
        <f t="shared" si="6"/>
        <v>-3.3219710425850675</v>
      </c>
    </row>
    <row r="243" spans="1:5" x14ac:dyDescent="0.25">
      <c r="A243">
        <v>234</v>
      </c>
      <c r="B243">
        <v>94.9</v>
      </c>
      <c r="C243">
        <v>26.7</v>
      </c>
      <c r="D243" s="20">
        <f t="shared" si="7"/>
        <v>15.01691398267829</v>
      </c>
      <c r="E243" s="20">
        <f t="shared" si="6"/>
        <v>11.68308601732171</v>
      </c>
    </row>
    <row r="244" spans="1:5" x14ac:dyDescent="0.25">
      <c r="A244">
        <v>235</v>
      </c>
      <c r="B244">
        <v>97.2</v>
      </c>
      <c r="C244">
        <v>25.8</v>
      </c>
      <c r="D244" s="20">
        <f t="shared" si="7"/>
        <v>16.624768933203868</v>
      </c>
      <c r="E244" s="20">
        <f t="shared" si="6"/>
        <v>9.1752310667961332</v>
      </c>
    </row>
    <row r="245" spans="1:5" x14ac:dyDescent="0.25">
      <c r="A245">
        <v>236</v>
      </c>
      <c r="B245">
        <v>104.7</v>
      </c>
      <c r="C245">
        <v>18.600000000000001</v>
      </c>
      <c r="D245" s="20">
        <f t="shared" si="7"/>
        <v>21.867774206656861</v>
      </c>
      <c r="E245" s="20">
        <f t="shared" si="6"/>
        <v>-3.2677742066568598</v>
      </c>
    </row>
    <row r="246" spans="1:5" x14ac:dyDescent="0.25">
      <c r="A246">
        <v>237</v>
      </c>
      <c r="B246">
        <v>104</v>
      </c>
      <c r="C246">
        <v>24.8</v>
      </c>
      <c r="D246" s="20">
        <f t="shared" si="7"/>
        <v>21.378427047801239</v>
      </c>
      <c r="E246" s="20">
        <f t="shared" si="6"/>
        <v>3.4215729521987619</v>
      </c>
    </row>
    <row r="247" spans="1:5" x14ac:dyDescent="0.25">
      <c r="A247">
        <v>238</v>
      </c>
      <c r="B247">
        <v>117.6</v>
      </c>
      <c r="C247">
        <v>27.3</v>
      </c>
      <c r="D247" s="20">
        <f t="shared" si="7"/>
        <v>30.885743276995996</v>
      </c>
      <c r="E247" s="20">
        <f t="shared" si="6"/>
        <v>-3.5857432769959949</v>
      </c>
    </row>
    <row r="248" spans="1:5" x14ac:dyDescent="0.25">
      <c r="A248">
        <v>239</v>
      </c>
      <c r="B248">
        <v>95.8</v>
      </c>
      <c r="C248">
        <v>12.4</v>
      </c>
      <c r="D248" s="20">
        <f t="shared" si="7"/>
        <v>15.646074615492637</v>
      </c>
      <c r="E248" s="20">
        <f t="shared" si="6"/>
        <v>-3.2460746154926365</v>
      </c>
    </row>
    <row r="249" spans="1:5" x14ac:dyDescent="0.25">
      <c r="A249">
        <v>240</v>
      </c>
      <c r="B249">
        <v>106.4</v>
      </c>
      <c r="C249">
        <v>29.9</v>
      </c>
      <c r="D249" s="20">
        <f t="shared" si="7"/>
        <v>23.056188735306208</v>
      </c>
      <c r="E249" s="20">
        <f t="shared" si="6"/>
        <v>6.843811264693791</v>
      </c>
    </row>
    <row r="250" spans="1:5" x14ac:dyDescent="0.25">
      <c r="A250">
        <v>241</v>
      </c>
      <c r="B250">
        <v>93</v>
      </c>
      <c r="C250">
        <v>17</v>
      </c>
      <c r="D250" s="20">
        <f t="shared" si="7"/>
        <v>13.68868598007019</v>
      </c>
      <c r="E250" s="20">
        <f t="shared" si="6"/>
        <v>3.3113140199298101</v>
      </c>
    </row>
    <row r="251" spans="1:5" x14ac:dyDescent="0.25">
      <c r="A251">
        <v>242</v>
      </c>
      <c r="B251">
        <v>119.6</v>
      </c>
      <c r="C251">
        <v>35</v>
      </c>
      <c r="D251" s="20">
        <f t="shared" si="7"/>
        <v>32.283878016583458</v>
      </c>
      <c r="E251" s="20">
        <f t="shared" si="6"/>
        <v>2.7161219834165422</v>
      </c>
    </row>
    <row r="252" spans="1:5" x14ac:dyDescent="0.25">
      <c r="A252">
        <v>243</v>
      </c>
      <c r="B252">
        <v>119.7</v>
      </c>
      <c r="C252">
        <v>30.4</v>
      </c>
      <c r="D252" s="20">
        <f t="shared" si="7"/>
        <v>32.353784753562834</v>
      </c>
      <c r="E252" s="20">
        <f t="shared" si="6"/>
        <v>-1.9537847535628359</v>
      </c>
    </row>
    <row r="253" spans="1:5" x14ac:dyDescent="0.25">
      <c r="A253">
        <v>244</v>
      </c>
      <c r="B253">
        <v>115.8</v>
      </c>
      <c r="C253">
        <v>32.6</v>
      </c>
      <c r="D253" s="20">
        <f t="shared" si="7"/>
        <v>29.627422011367287</v>
      </c>
      <c r="E253" s="20">
        <f t="shared" si="6"/>
        <v>2.9725779886327146</v>
      </c>
    </row>
    <row r="254" spans="1:5" x14ac:dyDescent="0.25">
      <c r="A254">
        <v>245</v>
      </c>
      <c r="B254">
        <v>118.3</v>
      </c>
      <c r="C254">
        <v>29</v>
      </c>
      <c r="D254" s="20">
        <f t="shared" si="7"/>
        <v>31.375090435851618</v>
      </c>
      <c r="E254" s="20">
        <f t="shared" si="6"/>
        <v>-2.3750904358516181</v>
      </c>
    </row>
    <row r="255" spans="1:5" x14ac:dyDescent="0.25">
      <c r="A255">
        <v>246</v>
      </c>
      <c r="B255">
        <v>97.4</v>
      </c>
      <c r="C255">
        <v>15.2</v>
      </c>
      <c r="D255" s="20">
        <f t="shared" si="7"/>
        <v>16.764582407162621</v>
      </c>
      <c r="E255" s="20">
        <f t="shared" si="6"/>
        <v>-1.5645824071626215</v>
      </c>
    </row>
    <row r="256" spans="1:5" x14ac:dyDescent="0.25">
      <c r="A256">
        <v>247</v>
      </c>
      <c r="B256">
        <v>113.7</v>
      </c>
      <c r="C256">
        <v>30.2</v>
      </c>
      <c r="D256" s="20">
        <f t="shared" si="7"/>
        <v>28.159380534800448</v>
      </c>
      <c r="E256" s="20">
        <f t="shared" si="6"/>
        <v>2.0406194651995513</v>
      </c>
    </row>
    <row r="257" spans="1:5" x14ac:dyDescent="0.25">
      <c r="A257">
        <v>248</v>
      </c>
      <c r="B257">
        <v>89.2</v>
      </c>
      <c r="C257">
        <v>11</v>
      </c>
      <c r="D257" s="20">
        <f t="shared" si="7"/>
        <v>11.032229974854012</v>
      </c>
      <c r="E257" s="20">
        <f t="shared" si="6"/>
        <v>-3.22299748540118E-2</v>
      </c>
    </row>
    <row r="258" spans="1:5" x14ac:dyDescent="0.25">
      <c r="A258">
        <v>249</v>
      </c>
      <c r="B258">
        <v>108.5</v>
      </c>
      <c r="C258">
        <v>33.6</v>
      </c>
      <c r="D258" s="20">
        <f t="shared" si="7"/>
        <v>24.524230211873046</v>
      </c>
      <c r="E258" s="20">
        <f t="shared" si="6"/>
        <v>9.075769788126955</v>
      </c>
    </row>
    <row r="259" spans="1:5" x14ac:dyDescent="0.25">
      <c r="A259">
        <v>250</v>
      </c>
      <c r="B259">
        <v>111.1</v>
      </c>
      <c r="C259">
        <v>29.3</v>
      </c>
      <c r="D259" s="20">
        <f t="shared" si="7"/>
        <v>26.34180537333674</v>
      </c>
      <c r="E259" s="20">
        <f t="shared" si="6"/>
        <v>2.9581946266632606</v>
      </c>
    </row>
    <row r="260" spans="1:5" x14ac:dyDescent="0.25">
      <c r="A260">
        <v>251</v>
      </c>
      <c r="B260">
        <v>108.3</v>
      </c>
      <c r="C260">
        <v>26</v>
      </c>
      <c r="D260" s="20">
        <f t="shared" si="7"/>
        <v>24.384416737914293</v>
      </c>
      <c r="E260" s="20">
        <f t="shared" si="6"/>
        <v>1.6155832620857069</v>
      </c>
    </row>
    <row r="261" spans="1:5" x14ac:dyDescent="0.25">
      <c r="A261">
        <v>252</v>
      </c>
      <c r="B261">
        <v>112.4</v>
      </c>
      <c r="C261">
        <v>31.9</v>
      </c>
      <c r="D261" s="20">
        <f t="shared" si="7"/>
        <v>27.250592954068594</v>
      </c>
      <c r="E261" s="20">
        <f t="shared" si="6"/>
        <v>4.6494070459314045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topLeftCell="B1" zoomScale="110" zoomScaleNormal="110" workbookViewId="0">
      <selection activeCell="O6" sqref="O6"/>
    </sheetView>
  </sheetViews>
  <sheetFormatPr defaultRowHeight="15" x14ac:dyDescent="0.25"/>
  <cols>
    <col min="2" max="3" width="10.140625" customWidth="1"/>
    <col min="4" max="4" width="10.140625" style="1" customWidth="1"/>
    <col min="5" max="5" width="9.28515625" customWidth="1"/>
    <col min="6" max="6" width="9.140625" customWidth="1"/>
    <col min="7" max="7" width="11.42578125" customWidth="1"/>
    <col min="16" max="16" width="11.42578125" customWidth="1"/>
  </cols>
  <sheetData>
    <row r="1" spans="1:20" x14ac:dyDescent="0.25">
      <c r="A1" t="s">
        <v>16</v>
      </c>
      <c r="F1" s="6"/>
    </row>
    <row r="2" spans="1:20" x14ac:dyDescent="0.25">
      <c r="A2" s="1" t="s">
        <v>31</v>
      </c>
    </row>
    <row r="3" spans="1:20" x14ac:dyDescent="0.25">
      <c r="A3" s="1" t="s">
        <v>54</v>
      </c>
    </row>
    <row r="4" spans="1:20" x14ac:dyDescent="0.25">
      <c r="A4" s="1" t="s">
        <v>55</v>
      </c>
      <c r="O4" s="5" t="s">
        <v>34</v>
      </c>
    </row>
    <row r="5" spans="1:20" x14ac:dyDescent="0.25">
      <c r="C5" s="8" t="s">
        <v>33</v>
      </c>
      <c r="D5" s="1">
        <f>COUNT(D10:D261)</f>
        <v>252</v>
      </c>
      <c r="E5" s="7"/>
      <c r="F5" s="8"/>
      <c r="O5" s="12" t="s">
        <v>3</v>
      </c>
      <c r="P5" s="12" t="s">
        <v>7</v>
      </c>
      <c r="Q5" s="12" t="s">
        <v>60</v>
      </c>
      <c r="R5" s="9" t="s">
        <v>35</v>
      </c>
      <c r="S5" s="10"/>
    </row>
    <row r="6" spans="1:20" x14ac:dyDescent="0.25">
      <c r="B6" s="11"/>
      <c r="C6" s="11"/>
      <c r="E6" s="7"/>
      <c r="F6" s="8"/>
      <c r="O6">
        <f t="array" ref="O6:Q10">LINEST(D10:D261,B10:C261,TRUE,TRUE)</f>
        <v>-0.14831407683823966</v>
      </c>
      <c r="P6">
        <v>0.9918708042508958</v>
      </c>
      <c r="Q6">
        <v>-46.10820567687604</v>
      </c>
      <c r="R6" s="10" t="s">
        <v>52</v>
      </c>
      <c r="S6" s="10" t="s">
        <v>37</v>
      </c>
      <c r="T6" s="10" t="s">
        <v>38</v>
      </c>
    </row>
    <row r="7" spans="1:20" x14ac:dyDescent="0.25">
      <c r="A7" s="8" t="s">
        <v>39</v>
      </c>
      <c r="B7">
        <f>AVERAGE(B10:B261)</f>
        <v>92.555952380952348</v>
      </c>
      <c r="C7">
        <f>AVERAGE(C10:C261)</f>
        <v>178.92440476190478</v>
      </c>
      <c r="D7">
        <f>AVERAGE(D10:D261)</f>
        <v>19.158333333333328</v>
      </c>
      <c r="E7" s="7"/>
      <c r="F7" s="8"/>
      <c r="O7">
        <v>2.080995207228091E-2</v>
      </c>
      <c r="P7">
        <v>5.6717300629887363E-2</v>
      </c>
      <c r="Q7">
        <v>2.6050603454728214</v>
      </c>
      <c r="R7" s="10" t="s">
        <v>53</v>
      </c>
      <c r="S7" s="10" t="s">
        <v>40</v>
      </c>
      <c r="T7" s="10" t="s">
        <v>41</v>
      </c>
    </row>
    <row r="8" spans="1:20" x14ac:dyDescent="0.25">
      <c r="A8" s="8" t="s">
        <v>42</v>
      </c>
      <c r="B8">
        <f>_xlfn.STDEV.S(B10:B261)</f>
        <v>10.7830768013821</v>
      </c>
      <c r="C8">
        <f>_xlfn.STDEV.S(C10:C261)</f>
        <v>29.389159885368912</v>
      </c>
      <c r="D8">
        <f>_xlfn.STDEV.S(D10:D261)</f>
        <v>8.3839470256606319</v>
      </c>
      <c r="F8" s="12"/>
      <c r="O8">
        <v>0.7198070114687064</v>
      </c>
      <c r="P8">
        <v>4.4556836063755743</v>
      </c>
      <c r="Q8" t="e">
        <v>#N/A</v>
      </c>
      <c r="R8" s="10" t="s">
        <v>43</v>
      </c>
      <c r="S8" s="10" t="s">
        <v>44</v>
      </c>
    </row>
    <row r="9" spans="1:20" ht="15.75" customHeight="1" x14ac:dyDescent="0.25">
      <c r="A9" s="12" t="s">
        <v>45</v>
      </c>
      <c r="B9" s="4" t="s">
        <v>7</v>
      </c>
      <c r="C9" s="4" t="s">
        <v>3</v>
      </c>
      <c r="D9" s="4" t="s">
        <v>1</v>
      </c>
      <c r="E9" s="13" t="s">
        <v>46</v>
      </c>
      <c r="F9" s="13" t="s">
        <v>47</v>
      </c>
      <c r="G9" s="13"/>
      <c r="O9">
        <v>319.83660047169633</v>
      </c>
      <c r="P9">
        <v>249</v>
      </c>
      <c r="Q9" t="e">
        <v>#N/A</v>
      </c>
      <c r="R9" s="10" t="s">
        <v>48</v>
      </c>
      <c r="S9" s="10" t="s">
        <v>49</v>
      </c>
    </row>
    <row r="10" spans="1:20" x14ac:dyDescent="0.25">
      <c r="A10">
        <v>1</v>
      </c>
      <c r="B10">
        <v>85.2</v>
      </c>
      <c r="C10">
        <v>154.25</v>
      </c>
      <c r="D10">
        <v>12.3</v>
      </c>
      <c r="E10" s="20">
        <f>$Q$6+$P$6*B10+$O$6*C10</f>
        <v>15.521740493001825</v>
      </c>
      <c r="F10" s="20">
        <f t="shared" ref="F10:F73" si="0">(D10-E10)</f>
        <v>-3.2217404930018247</v>
      </c>
      <c r="O10">
        <v>12699.506516369112</v>
      </c>
      <c r="P10">
        <v>4943.4259836308865</v>
      </c>
      <c r="Q10" t="e">
        <v>#N/A</v>
      </c>
      <c r="R10" s="10" t="s">
        <v>50</v>
      </c>
      <c r="S10" s="10" t="s">
        <v>51</v>
      </c>
    </row>
    <row r="11" spans="1:20" x14ac:dyDescent="0.25">
      <c r="A11">
        <v>2</v>
      </c>
      <c r="B11">
        <v>83</v>
      </c>
      <c r="C11">
        <v>173.25</v>
      </c>
      <c r="D11">
        <v>6.1</v>
      </c>
      <c r="E11" s="20">
        <f t="shared" ref="E11:E74" si="1">$Q$6+$P$6*B11+$O$6*C11</f>
        <v>10.521657263723291</v>
      </c>
      <c r="F11" s="20">
        <f t="shared" si="0"/>
        <v>-4.4216572637232918</v>
      </c>
      <c r="O11" s="14" t="s">
        <v>33</v>
      </c>
      <c r="P11" s="15">
        <f>COUNT(A10:A1000)</f>
        <v>252</v>
      </c>
      <c r="Q11" s="15"/>
      <c r="R11" s="15"/>
    </row>
    <row r="12" spans="1:20" x14ac:dyDescent="0.25">
      <c r="A12">
        <v>3</v>
      </c>
      <c r="B12">
        <v>87.9</v>
      </c>
      <c r="C12">
        <v>154</v>
      </c>
      <c r="D12">
        <v>25.3</v>
      </c>
      <c r="E12" s="20">
        <f t="shared" si="1"/>
        <v>18.236870183688804</v>
      </c>
      <c r="F12" s="20">
        <f t="shared" si="0"/>
        <v>7.0631298163111964</v>
      </c>
      <c r="O12" s="14" t="s">
        <v>56</v>
      </c>
      <c r="P12" s="15">
        <f>P11-P9</f>
        <v>3</v>
      </c>
      <c r="Q12" s="16" t="s">
        <v>57</v>
      </c>
      <c r="R12" s="1">
        <f>P11*LN(P10/P11) + 2*P12</f>
        <v>756.04896991525845</v>
      </c>
    </row>
    <row r="13" spans="1:20" x14ac:dyDescent="0.25">
      <c r="A13">
        <v>4</v>
      </c>
      <c r="B13">
        <v>86.4</v>
      </c>
      <c r="C13">
        <v>184.75</v>
      </c>
      <c r="D13">
        <v>10.4</v>
      </c>
      <c r="E13" s="20">
        <f t="shared" si="1"/>
        <v>12.188406114536587</v>
      </c>
      <c r="F13" s="20">
        <f t="shared" si="0"/>
        <v>-1.7884061145365866</v>
      </c>
      <c r="O13" s="17" t="s">
        <v>58</v>
      </c>
      <c r="P13" s="18">
        <f>O8-(P12-1)/P9*(1-O8)</f>
        <v>0.71755646537608553</v>
      </c>
      <c r="Q13" s="16" t="s">
        <v>59</v>
      </c>
      <c r="R13" s="1">
        <f>P11*LN(P10/P11) + P12*LN(P11)</f>
        <v>766.63725717779278</v>
      </c>
    </row>
    <row r="14" spans="1:20" x14ac:dyDescent="0.25">
      <c r="A14">
        <v>5</v>
      </c>
      <c r="B14">
        <v>100</v>
      </c>
      <c r="C14">
        <v>184.25</v>
      </c>
      <c r="D14">
        <v>28.7</v>
      </c>
      <c r="E14" s="20">
        <f t="shared" si="1"/>
        <v>25.752006090767878</v>
      </c>
      <c r="F14" s="20">
        <f t="shared" si="0"/>
        <v>2.947993909232121</v>
      </c>
    </row>
    <row r="15" spans="1:20" x14ac:dyDescent="0.25">
      <c r="A15">
        <v>6</v>
      </c>
      <c r="B15">
        <v>94.4</v>
      </c>
      <c r="C15">
        <v>210.25</v>
      </c>
      <c r="D15">
        <v>20.9</v>
      </c>
      <c r="E15" s="20">
        <f t="shared" si="1"/>
        <v>16.34136358916864</v>
      </c>
      <c r="F15" s="20">
        <f t="shared" si="0"/>
        <v>4.5586364108313582</v>
      </c>
    </row>
    <row r="16" spans="1:20" x14ac:dyDescent="0.25">
      <c r="A16">
        <v>7</v>
      </c>
      <c r="B16">
        <v>90.7</v>
      </c>
      <c r="C16">
        <v>181</v>
      </c>
      <c r="D16">
        <v>19.2</v>
      </c>
      <c r="E16" s="20">
        <f t="shared" si="1"/>
        <v>17.009628360958835</v>
      </c>
      <c r="F16" s="20">
        <f t="shared" si="0"/>
        <v>2.1903716390411638</v>
      </c>
    </row>
    <row r="17" spans="1:6" x14ac:dyDescent="0.25">
      <c r="A17">
        <v>8</v>
      </c>
      <c r="B17">
        <v>88.5</v>
      </c>
      <c r="C17">
        <v>176</v>
      </c>
      <c r="D17">
        <v>12.4</v>
      </c>
      <c r="E17" s="20">
        <f t="shared" si="1"/>
        <v>15.569082975798054</v>
      </c>
      <c r="F17" s="20">
        <f t="shared" si="0"/>
        <v>-3.1690829757980534</v>
      </c>
    </row>
    <row r="18" spans="1:6" x14ac:dyDescent="0.25">
      <c r="A18">
        <v>9</v>
      </c>
      <c r="B18">
        <v>82.5</v>
      </c>
      <c r="C18">
        <v>191</v>
      </c>
      <c r="D18">
        <v>4.0999999999999996</v>
      </c>
      <c r="E18" s="20">
        <f t="shared" si="1"/>
        <v>7.3931469977190822</v>
      </c>
      <c r="F18" s="20">
        <f t="shared" si="0"/>
        <v>-3.2931469977190826</v>
      </c>
    </row>
    <row r="19" spans="1:6" x14ac:dyDescent="0.25">
      <c r="A19">
        <v>10</v>
      </c>
      <c r="B19">
        <v>88.6</v>
      </c>
      <c r="C19">
        <v>198.25</v>
      </c>
      <c r="D19">
        <v>11.7</v>
      </c>
      <c r="E19" s="20">
        <f t="shared" si="1"/>
        <v>12.368281846572305</v>
      </c>
      <c r="F19" s="20">
        <f t="shared" si="0"/>
        <v>-0.66828184657230594</v>
      </c>
    </row>
    <row r="20" spans="1:6" x14ac:dyDescent="0.25">
      <c r="A20">
        <v>11</v>
      </c>
      <c r="B20">
        <v>83.6</v>
      </c>
      <c r="C20">
        <v>186.25</v>
      </c>
      <c r="D20">
        <v>7.1</v>
      </c>
      <c r="E20" s="20">
        <f t="shared" si="1"/>
        <v>9.1886967473767101</v>
      </c>
      <c r="F20" s="20">
        <f t="shared" si="0"/>
        <v>-2.0886967473767104</v>
      </c>
    </row>
    <row r="21" spans="1:6" x14ac:dyDescent="0.25">
      <c r="A21">
        <v>12</v>
      </c>
      <c r="B21">
        <v>90.9</v>
      </c>
      <c r="C21">
        <v>216</v>
      </c>
      <c r="D21">
        <v>7.8</v>
      </c>
      <c r="E21" s="20">
        <f t="shared" si="1"/>
        <v>12.017009832470627</v>
      </c>
      <c r="F21" s="20">
        <f t="shared" si="0"/>
        <v>-4.2170098324706276</v>
      </c>
    </row>
    <row r="22" spans="1:6" x14ac:dyDescent="0.25">
      <c r="A22">
        <v>13</v>
      </c>
      <c r="B22">
        <v>91.6</v>
      </c>
      <c r="C22">
        <v>180.5</v>
      </c>
      <c r="D22">
        <v>20.8</v>
      </c>
      <c r="E22" s="20">
        <f t="shared" si="1"/>
        <v>17.976469123203753</v>
      </c>
      <c r="F22" s="20">
        <f t="shared" si="0"/>
        <v>2.8235308767962479</v>
      </c>
    </row>
    <row r="23" spans="1:6" x14ac:dyDescent="0.25">
      <c r="A23">
        <v>14</v>
      </c>
      <c r="B23">
        <v>101.8</v>
      </c>
      <c r="C23">
        <v>205.25</v>
      </c>
      <c r="D23">
        <v>21.2</v>
      </c>
      <c r="E23" s="20">
        <f t="shared" si="1"/>
        <v>24.422777924816454</v>
      </c>
      <c r="F23" s="20">
        <f t="shared" si="0"/>
        <v>-3.2227779248164552</v>
      </c>
    </row>
    <row r="24" spans="1:6" x14ac:dyDescent="0.25">
      <c r="A24">
        <v>15</v>
      </c>
      <c r="B24">
        <v>96.4</v>
      </c>
      <c r="C24">
        <v>187.75</v>
      </c>
      <c r="D24">
        <v>22.1</v>
      </c>
      <c r="E24" s="20">
        <f t="shared" si="1"/>
        <v>21.662171926530821</v>
      </c>
      <c r="F24" s="20">
        <f t="shared" si="0"/>
        <v>0.43782807346918062</v>
      </c>
    </row>
    <row r="25" spans="1:6" x14ac:dyDescent="0.25">
      <c r="A25">
        <v>16</v>
      </c>
      <c r="B25">
        <v>92.8</v>
      </c>
      <c r="C25">
        <v>162.75</v>
      </c>
      <c r="D25">
        <v>20.9</v>
      </c>
      <c r="E25" s="20">
        <f t="shared" si="1"/>
        <v>21.799288952183581</v>
      </c>
      <c r="F25" s="20">
        <f t="shared" si="0"/>
        <v>-0.89928895218358207</v>
      </c>
    </row>
    <row r="26" spans="1:6" x14ac:dyDescent="0.25">
      <c r="A26">
        <v>17</v>
      </c>
      <c r="B26">
        <v>96.4</v>
      </c>
      <c r="C26">
        <v>195.75</v>
      </c>
      <c r="D26">
        <v>29</v>
      </c>
      <c r="E26" s="20">
        <f t="shared" si="1"/>
        <v>20.475659311824906</v>
      </c>
      <c r="F26" s="20">
        <f t="shared" si="0"/>
        <v>8.5243406881750943</v>
      </c>
    </row>
    <row r="27" spans="1:6" x14ac:dyDescent="0.25">
      <c r="A27">
        <v>18</v>
      </c>
      <c r="B27">
        <v>97.5</v>
      </c>
      <c r="C27">
        <v>209.25</v>
      </c>
      <c r="D27">
        <v>22.9</v>
      </c>
      <c r="E27" s="20">
        <f t="shared" si="1"/>
        <v>19.564477159184644</v>
      </c>
      <c r="F27" s="20">
        <f t="shared" si="0"/>
        <v>3.3355228408153543</v>
      </c>
    </row>
    <row r="28" spans="1:6" x14ac:dyDescent="0.25">
      <c r="A28">
        <v>19</v>
      </c>
      <c r="B28">
        <v>89.6</v>
      </c>
      <c r="C28">
        <v>183.75</v>
      </c>
      <c r="D28">
        <v>16</v>
      </c>
      <c r="E28" s="20">
        <f t="shared" si="1"/>
        <v>15.510706764977687</v>
      </c>
      <c r="F28" s="20">
        <f t="shared" si="0"/>
        <v>0.4892932350223127</v>
      </c>
    </row>
    <row r="29" spans="1:6" x14ac:dyDescent="0.25">
      <c r="A29">
        <v>20</v>
      </c>
      <c r="B29">
        <v>100.5</v>
      </c>
      <c r="C29">
        <v>211.75</v>
      </c>
      <c r="D29">
        <v>16.5</v>
      </c>
      <c r="E29" s="20">
        <f t="shared" si="1"/>
        <v>22.169304379841741</v>
      </c>
      <c r="F29" s="20">
        <f t="shared" si="0"/>
        <v>-5.6693043798417406</v>
      </c>
    </row>
    <row r="30" spans="1:6" x14ac:dyDescent="0.25">
      <c r="A30">
        <v>21</v>
      </c>
      <c r="B30">
        <v>95.9</v>
      </c>
      <c r="C30">
        <v>179</v>
      </c>
      <c r="D30">
        <v>19.100000000000001</v>
      </c>
      <c r="E30" s="20">
        <f t="shared" si="1"/>
        <v>22.463984696739978</v>
      </c>
      <c r="F30" s="20">
        <f t="shared" si="0"/>
        <v>-3.3639846967399762</v>
      </c>
    </row>
    <row r="31" spans="1:6" x14ac:dyDescent="0.25">
      <c r="A31">
        <v>22</v>
      </c>
      <c r="B31">
        <v>98.8</v>
      </c>
      <c r="C31">
        <v>200.5</v>
      </c>
      <c r="D31">
        <v>15.2</v>
      </c>
      <c r="E31" s="20">
        <f t="shared" si="1"/>
        <v>22.15165737704541</v>
      </c>
      <c r="F31" s="20">
        <f t="shared" si="0"/>
        <v>-6.9516573770454109</v>
      </c>
    </row>
    <row r="32" spans="1:6" x14ac:dyDescent="0.25">
      <c r="A32">
        <v>23</v>
      </c>
      <c r="B32">
        <v>76.400000000000006</v>
      </c>
      <c r="C32">
        <v>140.25</v>
      </c>
      <c r="D32">
        <v>15.6</v>
      </c>
      <c r="E32" s="20">
        <f t="shared" si="1"/>
        <v>8.8696744913292989</v>
      </c>
      <c r="F32" s="20">
        <f t="shared" si="0"/>
        <v>6.7303255086707008</v>
      </c>
    </row>
    <row r="33" spans="1:6" x14ac:dyDescent="0.25">
      <c r="A33">
        <v>24</v>
      </c>
      <c r="B33">
        <v>80</v>
      </c>
      <c r="C33">
        <v>148.75</v>
      </c>
      <c r="D33">
        <v>17.7</v>
      </c>
      <c r="E33" s="20">
        <f t="shared" si="1"/>
        <v>11.179739733507478</v>
      </c>
      <c r="F33" s="20">
        <f t="shared" si="0"/>
        <v>6.5202602664925209</v>
      </c>
    </row>
    <row r="34" spans="1:6" x14ac:dyDescent="0.25">
      <c r="A34">
        <v>25</v>
      </c>
      <c r="B34">
        <v>76.3</v>
      </c>
      <c r="C34">
        <v>151.25</v>
      </c>
      <c r="D34">
        <v>14</v>
      </c>
      <c r="E34" s="20">
        <f t="shared" si="1"/>
        <v>7.1390325656835536</v>
      </c>
      <c r="F34" s="20">
        <f t="shared" si="0"/>
        <v>6.8609674343164464</v>
      </c>
    </row>
    <row r="35" spans="1:6" x14ac:dyDescent="0.25">
      <c r="A35">
        <v>26</v>
      </c>
      <c r="B35">
        <v>79.7</v>
      </c>
      <c r="C35">
        <v>159.25</v>
      </c>
      <c r="D35">
        <v>3.7</v>
      </c>
      <c r="E35" s="20">
        <f t="shared" si="1"/>
        <v>9.3248806854306885</v>
      </c>
      <c r="F35" s="20">
        <f t="shared" si="0"/>
        <v>-5.6248806854306883</v>
      </c>
    </row>
    <row r="36" spans="1:6" x14ac:dyDescent="0.25">
      <c r="A36">
        <v>27</v>
      </c>
      <c r="B36">
        <v>74.599999999999994</v>
      </c>
      <c r="C36">
        <v>131.5</v>
      </c>
      <c r="D36">
        <v>7.9</v>
      </c>
      <c r="E36" s="20">
        <f t="shared" si="1"/>
        <v>8.3820552160122723</v>
      </c>
      <c r="F36" s="20">
        <f t="shared" si="0"/>
        <v>-0.48205521601227197</v>
      </c>
    </row>
    <row r="37" spans="1:6" x14ac:dyDescent="0.25">
      <c r="A37">
        <v>28</v>
      </c>
      <c r="B37">
        <v>88.7</v>
      </c>
      <c r="C37">
        <v>148</v>
      </c>
      <c r="D37">
        <v>22.9</v>
      </c>
      <c r="E37" s="20">
        <f t="shared" si="1"/>
        <v>19.920251288118944</v>
      </c>
      <c r="F37" s="20">
        <f t="shared" si="0"/>
        <v>2.9797487118810544</v>
      </c>
    </row>
    <row r="38" spans="1:6" x14ac:dyDescent="0.25">
      <c r="A38">
        <v>29</v>
      </c>
      <c r="B38">
        <v>73.900000000000006</v>
      </c>
      <c r="C38">
        <v>133.25</v>
      </c>
      <c r="D38">
        <v>3.7</v>
      </c>
      <c r="E38" s="20">
        <f t="shared" si="1"/>
        <v>7.4281960185697358</v>
      </c>
      <c r="F38" s="20">
        <f t="shared" si="0"/>
        <v>-3.7281960185697356</v>
      </c>
    </row>
    <row r="39" spans="1:6" x14ac:dyDescent="0.25">
      <c r="A39">
        <v>30</v>
      </c>
      <c r="B39">
        <v>83.5</v>
      </c>
      <c r="C39">
        <v>160.75</v>
      </c>
      <c r="D39">
        <v>8.8000000000000007</v>
      </c>
      <c r="E39" s="20">
        <f t="shared" si="1"/>
        <v>12.87151862632674</v>
      </c>
      <c r="F39" s="20">
        <f t="shared" si="0"/>
        <v>-4.0715186263267391</v>
      </c>
    </row>
    <row r="40" spans="1:6" x14ac:dyDescent="0.25">
      <c r="A40">
        <v>31</v>
      </c>
      <c r="B40">
        <v>88.7</v>
      </c>
      <c r="C40">
        <v>182</v>
      </c>
      <c r="D40">
        <v>11.9</v>
      </c>
      <c r="E40" s="20">
        <f t="shared" si="1"/>
        <v>14.877572675618797</v>
      </c>
      <c r="F40" s="20">
        <f t="shared" si="0"/>
        <v>-2.9775726756187968</v>
      </c>
    </row>
    <row r="41" spans="1:6" x14ac:dyDescent="0.25">
      <c r="A41">
        <v>32</v>
      </c>
      <c r="B41">
        <v>84.5</v>
      </c>
      <c r="C41">
        <v>160.25</v>
      </c>
      <c r="D41">
        <v>5.7</v>
      </c>
      <c r="E41" s="20">
        <f t="shared" si="1"/>
        <v>13.937546468996754</v>
      </c>
      <c r="F41" s="20">
        <f t="shared" si="0"/>
        <v>-8.2375464689967544</v>
      </c>
    </row>
    <row r="42" spans="1:6" x14ac:dyDescent="0.25">
      <c r="A42">
        <v>33</v>
      </c>
      <c r="B42">
        <v>79.099999999999994</v>
      </c>
      <c r="C42">
        <v>168</v>
      </c>
      <c r="D42">
        <v>11.8</v>
      </c>
      <c r="E42" s="20">
        <f t="shared" si="1"/>
        <v>7.4320100305455554</v>
      </c>
      <c r="F42" s="20">
        <f t="shared" si="0"/>
        <v>4.3679899694544453</v>
      </c>
    </row>
    <row r="43" spans="1:6" x14ac:dyDescent="0.25">
      <c r="A43">
        <v>34</v>
      </c>
      <c r="B43">
        <v>100.5</v>
      </c>
      <c r="C43">
        <v>218.5</v>
      </c>
      <c r="D43">
        <v>21.3</v>
      </c>
      <c r="E43" s="20">
        <f t="shared" si="1"/>
        <v>21.168184361183627</v>
      </c>
      <c r="F43" s="20">
        <f t="shared" si="0"/>
        <v>0.13181563881637359</v>
      </c>
    </row>
    <row r="44" spans="1:6" x14ac:dyDescent="0.25">
      <c r="A44">
        <v>35</v>
      </c>
      <c r="B44">
        <v>115.6</v>
      </c>
      <c r="C44">
        <v>247.25</v>
      </c>
      <c r="D44">
        <v>32.299999999999997</v>
      </c>
      <c r="E44" s="20">
        <f t="shared" si="1"/>
        <v>31.881403796272757</v>
      </c>
      <c r="F44" s="20">
        <f t="shared" si="0"/>
        <v>0.41859620372724038</v>
      </c>
    </row>
    <row r="45" spans="1:6" x14ac:dyDescent="0.25">
      <c r="A45">
        <v>36</v>
      </c>
      <c r="B45">
        <v>113.1</v>
      </c>
      <c r="C45">
        <v>191.75</v>
      </c>
      <c r="D45">
        <v>40.1</v>
      </c>
      <c r="E45" s="20">
        <f t="shared" si="1"/>
        <v>37.633158050167808</v>
      </c>
      <c r="F45" s="20">
        <f t="shared" si="0"/>
        <v>2.4668419498321938</v>
      </c>
    </row>
    <row r="46" spans="1:6" x14ac:dyDescent="0.25">
      <c r="A46">
        <v>37</v>
      </c>
      <c r="B46">
        <v>100.9</v>
      </c>
      <c r="C46">
        <v>202.25</v>
      </c>
      <c r="D46">
        <v>24.2</v>
      </c>
      <c r="E46" s="20">
        <f t="shared" si="1"/>
        <v>23.975036431505377</v>
      </c>
      <c r="F46" s="20">
        <f t="shared" si="0"/>
        <v>0.22496356849462273</v>
      </c>
    </row>
    <row r="47" spans="1:6" x14ac:dyDescent="0.25">
      <c r="A47">
        <v>38</v>
      </c>
      <c r="B47">
        <v>98.8</v>
      </c>
      <c r="C47">
        <v>196.75</v>
      </c>
      <c r="D47">
        <v>28.4</v>
      </c>
      <c r="E47" s="20">
        <f t="shared" si="1"/>
        <v>22.707835165188811</v>
      </c>
      <c r="F47" s="20">
        <f t="shared" si="0"/>
        <v>5.6921648348111873</v>
      </c>
    </row>
    <row r="48" spans="1:6" x14ac:dyDescent="0.25">
      <c r="A48">
        <v>39</v>
      </c>
      <c r="B48">
        <v>148.1</v>
      </c>
      <c r="C48">
        <v>363.15</v>
      </c>
      <c r="D48">
        <v>35.200000000000003</v>
      </c>
      <c r="E48" s="20">
        <f t="shared" si="1"/>
        <v>46.927603428874896</v>
      </c>
      <c r="F48" s="20">
        <f t="shared" si="0"/>
        <v>-11.727603428874893</v>
      </c>
    </row>
    <row r="49" spans="1:6" x14ac:dyDescent="0.25">
      <c r="A49">
        <v>40</v>
      </c>
      <c r="B49">
        <v>108.1</v>
      </c>
      <c r="C49">
        <v>203</v>
      </c>
      <c r="D49">
        <v>32.6</v>
      </c>
      <c r="E49" s="20">
        <f t="shared" si="1"/>
        <v>31.005270664483135</v>
      </c>
      <c r="F49" s="20">
        <f t="shared" si="0"/>
        <v>1.5947293355168668</v>
      </c>
    </row>
    <row r="50" spans="1:6" x14ac:dyDescent="0.25">
      <c r="A50">
        <v>41</v>
      </c>
      <c r="B50">
        <v>126.2</v>
      </c>
      <c r="C50">
        <v>262.75</v>
      </c>
      <c r="D50">
        <v>34.5</v>
      </c>
      <c r="E50" s="20">
        <f t="shared" si="1"/>
        <v>40.09636613033954</v>
      </c>
      <c r="F50" s="20">
        <f t="shared" si="0"/>
        <v>-5.5963661303395398</v>
      </c>
    </row>
    <row r="51" spans="1:6" x14ac:dyDescent="0.25">
      <c r="A51">
        <v>42</v>
      </c>
      <c r="B51">
        <v>104.3</v>
      </c>
      <c r="C51">
        <v>205</v>
      </c>
      <c r="D51">
        <v>32.9</v>
      </c>
      <c r="E51" s="20">
        <f t="shared" si="1"/>
        <v>26.939533454653258</v>
      </c>
      <c r="F51" s="20">
        <f t="shared" si="0"/>
        <v>5.9604665453467405</v>
      </c>
    </row>
    <row r="52" spans="1:6" x14ac:dyDescent="0.25">
      <c r="A52">
        <v>43</v>
      </c>
      <c r="B52">
        <v>111.2</v>
      </c>
      <c r="C52">
        <v>217</v>
      </c>
      <c r="D52">
        <v>31.6</v>
      </c>
      <c r="E52" s="20">
        <f t="shared" si="1"/>
        <v>32.003673081925569</v>
      </c>
      <c r="F52" s="20">
        <f t="shared" si="0"/>
        <v>-0.40367308192556806</v>
      </c>
    </row>
    <row r="53" spans="1:6" x14ac:dyDescent="0.25">
      <c r="A53">
        <v>44</v>
      </c>
      <c r="B53">
        <v>104.3</v>
      </c>
      <c r="C53">
        <v>212</v>
      </c>
      <c r="D53">
        <v>32</v>
      </c>
      <c r="E53" s="20">
        <f t="shared" si="1"/>
        <v>25.901334916785579</v>
      </c>
      <c r="F53" s="20">
        <f t="shared" si="0"/>
        <v>6.0986650832144207</v>
      </c>
    </row>
    <row r="54" spans="1:6" x14ac:dyDescent="0.25">
      <c r="A54">
        <v>45</v>
      </c>
      <c r="B54">
        <v>76</v>
      </c>
      <c r="C54">
        <v>125.25</v>
      </c>
      <c r="D54">
        <v>7.7</v>
      </c>
      <c r="E54" s="20">
        <f t="shared" si="1"/>
        <v>10.697637322202521</v>
      </c>
      <c r="F54" s="20">
        <f t="shared" si="0"/>
        <v>-2.9976373222025208</v>
      </c>
    </row>
    <row r="55" spans="1:6" x14ac:dyDescent="0.25">
      <c r="A55">
        <v>46</v>
      </c>
      <c r="B55">
        <v>81.5</v>
      </c>
      <c r="C55">
        <v>164.25</v>
      </c>
      <c r="D55">
        <v>13.9</v>
      </c>
      <c r="E55" s="20">
        <f t="shared" si="1"/>
        <v>10.368677748891098</v>
      </c>
      <c r="F55" s="20">
        <f t="shared" si="0"/>
        <v>3.531322251108902</v>
      </c>
    </row>
    <row r="56" spans="1:6" x14ac:dyDescent="0.25">
      <c r="A56">
        <v>47</v>
      </c>
      <c r="B56">
        <v>73.7</v>
      </c>
      <c r="C56">
        <v>133.5</v>
      </c>
      <c r="D56">
        <v>10.8</v>
      </c>
      <c r="E56" s="20">
        <f t="shared" si="1"/>
        <v>7.192743338509981</v>
      </c>
      <c r="F56" s="20">
        <f t="shared" si="0"/>
        <v>3.6072566614900197</v>
      </c>
    </row>
    <row r="57" spans="1:6" x14ac:dyDescent="0.25">
      <c r="A57">
        <v>48</v>
      </c>
      <c r="B57">
        <v>79.5</v>
      </c>
      <c r="C57">
        <v>148.5</v>
      </c>
      <c r="D57">
        <v>5.6</v>
      </c>
      <c r="E57" s="20">
        <f t="shared" si="1"/>
        <v>10.720882850591586</v>
      </c>
      <c r="F57" s="20">
        <f t="shared" si="0"/>
        <v>-5.1208828505915864</v>
      </c>
    </row>
    <row r="58" spans="1:6" x14ac:dyDescent="0.25">
      <c r="A58">
        <v>49</v>
      </c>
      <c r="B58">
        <v>83.4</v>
      </c>
      <c r="C58">
        <v>135.75</v>
      </c>
      <c r="D58">
        <v>13.6</v>
      </c>
      <c r="E58" s="20">
        <f t="shared" si="1"/>
        <v>16.480183466857635</v>
      </c>
      <c r="F58" s="20">
        <f t="shared" si="0"/>
        <v>-2.8801834668576358</v>
      </c>
    </row>
    <row r="59" spans="1:6" x14ac:dyDescent="0.25">
      <c r="A59">
        <v>50</v>
      </c>
      <c r="B59">
        <v>70.400000000000006</v>
      </c>
      <c r="C59">
        <v>127.5</v>
      </c>
      <c r="D59">
        <v>4</v>
      </c>
      <c r="E59" s="20">
        <f t="shared" si="1"/>
        <v>4.8094541455114772</v>
      </c>
      <c r="F59" s="20">
        <f t="shared" si="0"/>
        <v>-0.80945414551147721</v>
      </c>
    </row>
    <row r="60" spans="1:6" x14ac:dyDescent="0.25">
      <c r="A60">
        <v>51</v>
      </c>
      <c r="B60">
        <v>86.7</v>
      </c>
      <c r="C60">
        <v>158.25</v>
      </c>
      <c r="D60">
        <v>10.199999999999999</v>
      </c>
      <c r="E60" s="20">
        <f t="shared" si="1"/>
        <v>16.4162903920252</v>
      </c>
      <c r="F60" s="20">
        <f t="shared" si="0"/>
        <v>-6.2162903920252006</v>
      </c>
    </row>
    <row r="61" spans="1:6" x14ac:dyDescent="0.25">
      <c r="A61">
        <v>52</v>
      </c>
      <c r="B61">
        <v>77.900000000000006</v>
      </c>
      <c r="C61">
        <v>139.25</v>
      </c>
      <c r="D61">
        <v>6.6</v>
      </c>
      <c r="E61" s="20">
        <f t="shared" si="1"/>
        <v>10.505794774543872</v>
      </c>
      <c r="F61" s="20">
        <f t="shared" si="0"/>
        <v>-3.9057947745438728</v>
      </c>
    </row>
    <row r="62" spans="1:6" x14ac:dyDescent="0.25">
      <c r="A62">
        <v>53</v>
      </c>
      <c r="B62">
        <v>82</v>
      </c>
      <c r="C62">
        <v>137.25</v>
      </c>
      <c r="D62">
        <v>8</v>
      </c>
      <c r="E62" s="20">
        <f t="shared" si="1"/>
        <v>14.869093225649024</v>
      </c>
      <c r="F62" s="20">
        <f t="shared" si="0"/>
        <v>-6.8690932256490242</v>
      </c>
    </row>
    <row r="63" spans="1:6" x14ac:dyDescent="0.25">
      <c r="A63">
        <v>54</v>
      </c>
      <c r="B63">
        <v>79.599999999999994</v>
      </c>
      <c r="C63">
        <v>152.75</v>
      </c>
      <c r="D63">
        <v>6.3</v>
      </c>
      <c r="E63" s="20">
        <f t="shared" si="1"/>
        <v>10.189735104454151</v>
      </c>
      <c r="F63" s="20">
        <f t="shared" si="0"/>
        <v>-3.889735104454151</v>
      </c>
    </row>
    <row r="64" spans="1:6" x14ac:dyDescent="0.25">
      <c r="A64">
        <v>55</v>
      </c>
      <c r="B64">
        <v>77.599999999999994</v>
      </c>
      <c r="C64">
        <v>136.25</v>
      </c>
      <c r="D64">
        <v>3.9</v>
      </c>
      <c r="E64" s="20">
        <f t="shared" si="1"/>
        <v>10.653175763783317</v>
      </c>
      <c r="F64" s="20">
        <f t="shared" si="0"/>
        <v>-6.7531757637833163</v>
      </c>
    </row>
    <row r="65" spans="1:6" x14ac:dyDescent="0.25">
      <c r="A65">
        <v>56</v>
      </c>
      <c r="B65">
        <v>100</v>
      </c>
      <c r="C65">
        <v>198</v>
      </c>
      <c r="D65">
        <v>22.6</v>
      </c>
      <c r="E65" s="20">
        <f t="shared" si="1"/>
        <v>23.712687534242082</v>
      </c>
      <c r="F65" s="20">
        <f t="shared" si="0"/>
        <v>-1.112687534242081</v>
      </c>
    </row>
    <row r="66" spans="1:6" x14ac:dyDescent="0.25">
      <c r="A66">
        <v>57</v>
      </c>
      <c r="B66">
        <v>99.8</v>
      </c>
      <c r="C66">
        <v>181.5</v>
      </c>
      <c r="D66">
        <v>20.399999999999999</v>
      </c>
      <c r="E66" s="20">
        <f t="shared" si="1"/>
        <v>25.961495641222861</v>
      </c>
      <c r="F66" s="20">
        <f t="shared" si="0"/>
        <v>-5.5614956412228622</v>
      </c>
    </row>
    <row r="67" spans="1:6" x14ac:dyDescent="0.25">
      <c r="A67">
        <v>58</v>
      </c>
      <c r="B67">
        <v>104.2</v>
      </c>
      <c r="C67">
        <v>201.25</v>
      </c>
      <c r="D67">
        <v>28</v>
      </c>
      <c r="E67" s="20">
        <f t="shared" si="1"/>
        <v>27.396524162371573</v>
      </c>
      <c r="F67" s="20">
        <f t="shared" si="0"/>
        <v>0.6034758376284266</v>
      </c>
    </row>
    <row r="68" spans="1:6" x14ac:dyDescent="0.25">
      <c r="A68">
        <v>59</v>
      </c>
      <c r="B68">
        <v>105.3</v>
      </c>
      <c r="C68">
        <v>202.5</v>
      </c>
      <c r="D68">
        <v>31.5</v>
      </c>
      <c r="E68" s="20">
        <f t="shared" si="1"/>
        <v>28.302189450999748</v>
      </c>
      <c r="F68" s="20">
        <f t="shared" si="0"/>
        <v>3.197810549000252</v>
      </c>
    </row>
    <row r="69" spans="1:6" x14ac:dyDescent="0.25">
      <c r="A69">
        <v>60</v>
      </c>
      <c r="B69">
        <v>98.3</v>
      </c>
      <c r="C69">
        <v>179.75</v>
      </c>
      <c r="D69">
        <v>24.6</v>
      </c>
      <c r="E69" s="20">
        <f t="shared" si="1"/>
        <v>24.733239069313431</v>
      </c>
      <c r="F69" s="20">
        <f t="shared" si="0"/>
        <v>-0.13323906931342933</v>
      </c>
    </row>
    <row r="70" spans="1:6" x14ac:dyDescent="0.25">
      <c r="A70">
        <v>61</v>
      </c>
      <c r="B70">
        <v>104.8</v>
      </c>
      <c r="C70">
        <v>216</v>
      </c>
      <c r="D70">
        <v>26.1</v>
      </c>
      <c r="E70" s="20">
        <f t="shared" si="1"/>
        <v>25.804014011558074</v>
      </c>
      <c r="F70" s="20">
        <f t="shared" si="0"/>
        <v>0.29598598844192736</v>
      </c>
    </row>
    <row r="71" spans="1:6" x14ac:dyDescent="0.25">
      <c r="A71">
        <v>62</v>
      </c>
      <c r="B71">
        <v>94.7</v>
      </c>
      <c r="C71">
        <v>178.75</v>
      </c>
      <c r="D71">
        <v>29.8</v>
      </c>
      <c r="E71" s="20">
        <f t="shared" si="1"/>
        <v>21.310818250848452</v>
      </c>
      <c r="F71" s="20">
        <f t="shared" si="0"/>
        <v>8.4891817491515482</v>
      </c>
    </row>
    <row r="72" spans="1:6" x14ac:dyDescent="0.25">
      <c r="A72">
        <v>63</v>
      </c>
      <c r="B72">
        <v>102.4</v>
      </c>
      <c r="C72">
        <v>193.25</v>
      </c>
      <c r="D72">
        <v>30.7</v>
      </c>
      <c r="E72" s="20">
        <f t="shared" si="1"/>
        <v>26.797669329425883</v>
      </c>
      <c r="F72" s="20">
        <f t="shared" si="0"/>
        <v>3.9023306705741163</v>
      </c>
    </row>
    <row r="73" spans="1:6" x14ac:dyDescent="0.25">
      <c r="A73">
        <v>64</v>
      </c>
      <c r="B73">
        <v>99.7</v>
      </c>
      <c r="C73">
        <v>178</v>
      </c>
      <c r="D73">
        <v>25.8</v>
      </c>
      <c r="E73" s="20">
        <f t="shared" si="1"/>
        <v>26.381407829731614</v>
      </c>
      <c r="F73" s="20">
        <f t="shared" si="0"/>
        <v>-0.58140782973161365</v>
      </c>
    </row>
    <row r="74" spans="1:6" x14ac:dyDescent="0.25">
      <c r="A74">
        <v>65</v>
      </c>
      <c r="B74">
        <v>105.5</v>
      </c>
      <c r="C74">
        <v>205.5</v>
      </c>
      <c r="D74">
        <v>32.299999999999997</v>
      </c>
      <c r="E74" s="20">
        <f t="shared" si="1"/>
        <v>28.055621381335225</v>
      </c>
      <c r="F74" s="20">
        <f t="shared" ref="F74:F137" si="2">(D74-E74)</f>
        <v>4.2443786186647721</v>
      </c>
    </row>
    <row r="75" spans="1:6" x14ac:dyDescent="0.25">
      <c r="A75">
        <v>66</v>
      </c>
      <c r="B75">
        <v>100.3</v>
      </c>
      <c r="C75">
        <v>183.5</v>
      </c>
      <c r="D75">
        <v>30</v>
      </c>
      <c r="E75" s="20">
        <f t="shared" ref="E75:E138" si="3">$Q$6+$P$6*B75+$O$6*C75</f>
        <v>26.160802889671835</v>
      </c>
      <c r="F75" s="20">
        <f t="shared" si="2"/>
        <v>3.8391971103281648</v>
      </c>
    </row>
    <row r="76" spans="1:6" x14ac:dyDescent="0.25">
      <c r="A76">
        <v>67</v>
      </c>
      <c r="B76">
        <v>83.9</v>
      </c>
      <c r="C76">
        <v>151.5</v>
      </c>
      <c r="D76">
        <v>21.5</v>
      </c>
      <c r="E76" s="20">
        <f t="shared" si="3"/>
        <v>14.640172158780814</v>
      </c>
      <c r="F76" s="20">
        <f t="shared" si="2"/>
        <v>6.859827841219186</v>
      </c>
    </row>
    <row r="77" spans="1:6" x14ac:dyDescent="0.25">
      <c r="A77">
        <v>68</v>
      </c>
      <c r="B77">
        <v>86.6</v>
      </c>
      <c r="C77">
        <v>154.75</v>
      </c>
      <c r="D77">
        <v>13.8</v>
      </c>
      <c r="E77" s="20">
        <f t="shared" si="3"/>
        <v>16.836202580533943</v>
      </c>
      <c r="F77" s="20">
        <f t="shared" si="2"/>
        <v>-3.0362025805339421</v>
      </c>
    </row>
    <row r="78" spans="1:6" x14ac:dyDescent="0.25">
      <c r="A78">
        <v>69</v>
      </c>
      <c r="B78">
        <v>78.400000000000006</v>
      </c>
      <c r="C78">
        <v>155.25</v>
      </c>
      <c r="D78">
        <v>6.3</v>
      </c>
      <c r="E78" s="20">
        <f t="shared" si="3"/>
        <v>8.6287049472574928</v>
      </c>
      <c r="F78" s="20">
        <f t="shared" si="2"/>
        <v>-2.328704947257493</v>
      </c>
    </row>
    <row r="79" spans="1:6" x14ac:dyDescent="0.25">
      <c r="A79">
        <v>70</v>
      </c>
      <c r="B79">
        <v>84.6</v>
      </c>
      <c r="C79">
        <v>156.75</v>
      </c>
      <c r="D79">
        <v>12.9</v>
      </c>
      <c r="E79" s="20">
        <f t="shared" si="3"/>
        <v>14.555832818355675</v>
      </c>
      <c r="F79" s="20">
        <f t="shared" si="2"/>
        <v>-1.655832818355675</v>
      </c>
    </row>
    <row r="80" spans="1:6" x14ac:dyDescent="0.25">
      <c r="A80">
        <v>71</v>
      </c>
      <c r="B80">
        <v>91.5</v>
      </c>
      <c r="C80">
        <v>167.5</v>
      </c>
      <c r="D80">
        <v>24.3</v>
      </c>
      <c r="E80" s="20">
        <f t="shared" si="3"/>
        <v>19.805365041675788</v>
      </c>
      <c r="F80" s="20">
        <f t="shared" si="2"/>
        <v>4.4946349583242124</v>
      </c>
    </row>
    <row r="81" spans="1:6" x14ac:dyDescent="0.25">
      <c r="A81">
        <v>72</v>
      </c>
      <c r="B81">
        <v>82.8</v>
      </c>
      <c r="C81">
        <v>146.75</v>
      </c>
      <c r="D81">
        <v>8.8000000000000007</v>
      </c>
      <c r="E81" s="20">
        <f t="shared" si="3"/>
        <v>14.253606139086461</v>
      </c>
      <c r="F81" s="20">
        <f t="shared" si="2"/>
        <v>-5.4536061390864603</v>
      </c>
    </row>
    <row r="82" spans="1:6" x14ac:dyDescent="0.25">
      <c r="A82">
        <v>73</v>
      </c>
      <c r="B82">
        <v>82.9</v>
      </c>
      <c r="C82">
        <v>160.75</v>
      </c>
      <c r="D82">
        <v>8.5</v>
      </c>
      <c r="E82" s="20">
        <f t="shared" si="3"/>
        <v>12.276396143776203</v>
      </c>
      <c r="F82" s="20">
        <f t="shared" si="2"/>
        <v>-3.7763961437762035</v>
      </c>
    </row>
    <row r="83" spans="1:6" x14ac:dyDescent="0.25">
      <c r="A83">
        <v>74</v>
      </c>
      <c r="B83">
        <v>76</v>
      </c>
      <c r="C83">
        <v>125</v>
      </c>
      <c r="D83">
        <v>13.5</v>
      </c>
      <c r="E83" s="20">
        <f t="shared" si="3"/>
        <v>10.734715841412083</v>
      </c>
      <c r="F83" s="20">
        <f t="shared" si="2"/>
        <v>2.7652841585879173</v>
      </c>
    </row>
    <row r="84" spans="1:6" x14ac:dyDescent="0.25">
      <c r="A84">
        <v>75</v>
      </c>
      <c r="B84">
        <v>83.3</v>
      </c>
      <c r="C84">
        <v>143</v>
      </c>
      <c r="D84">
        <v>11.8</v>
      </c>
      <c r="E84" s="20">
        <f t="shared" si="3"/>
        <v>15.305719329355302</v>
      </c>
      <c r="F84" s="20">
        <f t="shared" si="2"/>
        <v>-3.5057193293553013</v>
      </c>
    </row>
    <row r="85" spans="1:6" x14ac:dyDescent="0.25">
      <c r="A85">
        <v>76</v>
      </c>
      <c r="B85">
        <v>81.8</v>
      </c>
      <c r="C85">
        <v>148.25</v>
      </c>
      <c r="D85">
        <v>18.5</v>
      </c>
      <c r="E85" s="20">
        <f t="shared" si="3"/>
        <v>13.039264219578207</v>
      </c>
      <c r="F85" s="20">
        <f t="shared" si="2"/>
        <v>5.4607357804217926</v>
      </c>
    </row>
    <row r="86" spans="1:6" x14ac:dyDescent="0.25">
      <c r="A86">
        <v>77</v>
      </c>
      <c r="B86">
        <v>78.8</v>
      </c>
      <c r="C86">
        <v>162.5</v>
      </c>
      <c r="D86">
        <v>8.8000000000000007</v>
      </c>
      <c r="E86" s="20">
        <f t="shared" si="3"/>
        <v>7.9501762118805992</v>
      </c>
      <c r="F86" s="20">
        <f t="shared" si="2"/>
        <v>0.84982378811940151</v>
      </c>
    </row>
    <row r="87" spans="1:6" x14ac:dyDescent="0.25">
      <c r="A87">
        <v>78</v>
      </c>
      <c r="B87">
        <v>95</v>
      </c>
      <c r="C87">
        <v>177.75</v>
      </c>
      <c r="D87">
        <v>22.2</v>
      </c>
      <c r="E87" s="20">
        <f t="shared" si="3"/>
        <v>21.756693568961968</v>
      </c>
      <c r="F87" s="20">
        <f t="shared" si="2"/>
        <v>0.44330643103803169</v>
      </c>
    </row>
    <row r="88" spans="1:6" x14ac:dyDescent="0.25">
      <c r="A88">
        <v>79</v>
      </c>
      <c r="B88">
        <v>95.4</v>
      </c>
      <c r="C88">
        <v>161.25</v>
      </c>
      <c r="D88">
        <v>21.5</v>
      </c>
      <c r="E88" s="20">
        <f t="shared" si="3"/>
        <v>24.600624158493279</v>
      </c>
      <c r="F88" s="20">
        <f t="shared" si="2"/>
        <v>-3.1006241584932788</v>
      </c>
    </row>
    <row r="89" spans="1:6" x14ac:dyDescent="0.25">
      <c r="A89">
        <v>80</v>
      </c>
      <c r="B89">
        <v>98.6</v>
      </c>
      <c r="C89">
        <v>171.25</v>
      </c>
      <c r="D89">
        <v>18.8</v>
      </c>
      <c r="E89" s="20">
        <f t="shared" si="3"/>
        <v>26.291469963713745</v>
      </c>
      <c r="F89" s="20">
        <f t="shared" si="2"/>
        <v>-7.4914699637137439</v>
      </c>
    </row>
    <row r="90" spans="1:6" x14ac:dyDescent="0.25">
      <c r="A90">
        <v>81</v>
      </c>
      <c r="B90">
        <v>95.8</v>
      </c>
      <c r="C90">
        <v>163.75</v>
      </c>
      <c r="D90">
        <v>31.4</v>
      </c>
      <c r="E90" s="20">
        <f t="shared" si="3"/>
        <v>24.626587288098037</v>
      </c>
      <c r="F90" s="20">
        <f t="shared" si="2"/>
        <v>6.7734127119019618</v>
      </c>
    </row>
    <row r="91" spans="1:6" x14ac:dyDescent="0.25">
      <c r="A91">
        <v>82</v>
      </c>
      <c r="B91">
        <v>89</v>
      </c>
      <c r="C91">
        <v>150.25</v>
      </c>
      <c r="D91">
        <v>26.8</v>
      </c>
      <c r="E91" s="20">
        <f t="shared" si="3"/>
        <v>19.884105856508182</v>
      </c>
      <c r="F91" s="20">
        <f t="shared" si="2"/>
        <v>6.9158941434918191</v>
      </c>
    </row>
    <row r="92" spans="1:6" x14ac:dyDescent="0.25">
      <c r="A92">
        <v>83</v>
      </c>
      <c r="B92">
        <v>97.8</v>
      </c>
      <c r="C92">
        <v>190.25</v>
      </c>
      <c r="D92">
        <v>18.399999999999999</v>
      </c>
      <c r="E92" s="20">
        <f t="shared" si="3"/>
        <v>22.680005860386473</v>
      </c>
      <c r="F92" s="20">
        <f t="shared" si="2"/>
        <v>-4.2800058603864741</v>
      </c>
    </row>
    <row r="93" spans="1:6" x14ac:dyDescent="0.25">
      <c r="A93">
        <v>84</v>
      </c>
      <c r="B93">
        <v>94.9</v>
      </c>
      <c r="C93">
        <v>170.75</v>
      </c>
      <c r="D93">
        <v>27</v>
      </c>
      <c r="E93" s="20">
        <f t="shared" si="3"/>
        <v>22.695705026404564</v>
      </c>
      <c r="F93" s="20">
        <f t="shared" si="2"/>
        <v>4.3042949735954359</v>
      </c>
    </row>
    <row r="94" spans="1:6" x14ac:dyDescent="0.25">
      <c r="A94">
        <v>85</v>
      </c>
      <c r="B94">
        <v>99.8</v>
      </c>
      <c r="C94">
        <v>168</v>
      </c>
      <c r="D94">
        <v>27</v>
      </c>
      <c r="E94" s="20">
        <f t="shared" si="3"/>
        <v>27.963735678539095</v>
      </c>
      <c r="F94" s="20">
        <f t="shared" si="2"/>
        <v>-0.96373567853909492</v>
      </c>
    </row>
    <row r="95" spans="1:6" x14ac:dyDescent="0.25">
      <c r="A95">
        <v>86</v>
      </c>
      <c r="B95">
        <v>89.7</v>
      </c>
      <c r="C95">
        <v>167</v>
      </c>
      <c r="D95">
        <v>26.6</v>
      </c>
      <c r="E95" s="20">
        <f t="shared" si="3"/>
        <v>18.094154632443299</v>
      </c>
      <c r="F95" s="20">
        <f t="shared" si="2"/>
        <v>8.5058453675567023</v>
      </c>
    </row>
    <row r="96" spans="1:6" x14ac:dyDescent="0.25">
      <c r="A96">
        <v>87</v>
      </c>
      <c r="B96">
        <v>88.1</v>
      </c>
      <c r="C96">
        <v>157.75</v>
      </c>
      <c r="D96">
        <v>14.9</v>
      </c>
      <c r="E96" s="20">
        <f t="shared" si="3"/>
        <v>17.879066556395571</v>
      </c>
      <c r="F96" s="20">
        <f t="shared" si="2"/>
        <v>-2.9790665563955709</v>
      </c>
    </row>
    <row r="97" spans="1:6" x14ac:dyDescent="0.25">
      <c r="A97">
        <v>88</v>
      </c>
      <c r="B97">
        <v>90.9</v>
      </c>
      <c r="C97">
        <v>160</v>
      </c>
      <c r="D97">
        <v>23.1</v>
      </c>
      <c r="E97" s="20">
        <f t="shared" si="3"/>
        <v>20.322598135412051</v>
      </c>
      <c r="F97" s="20">
        <f t="shared" si="2"/>
        <v>2.7774018645879508</v>
      </c>
    </row>
    <row r="98" spans="1:6" x14ac:dyDescent="0.25">
      <c r="A98">
        <v>89</v>
      </c>
      <c r="B98">
        <v>86</v>
      </c>
      <c r="C98">
        <v>176.75</v>
      </c>
      <c r="D98">
        <v>8.3000000000000007</v>
      </c>
      <c r="E98" s="20">
        <f t="shared" si="3"/>
        <v>12.978170407542134</v>
      </c>
      <c r="F98" s="20">
        <f t="shared" si="2"/>
        <v>-4.6781704075421331</v>
      </c>
    </row>
    <row r="99" spans="1:6" x14ac:dyDescent="0.25">
      <c r="A99">
        <v>90</v>
      </c>
      <c r="B99">
        <v>86.5</v>
      </c>
      <c r="C99">
        <v>176</v>
      </c>
      <c r="D99">
        <v>14.1</v>
      </c>
      <c r="E99" s="20">
        <f t="shared" si="3"/>
        <v>13.585341367296266</v>
      </c>
      <c r="F99" s="20">
        <f t="shared" si="2"/>
        <v>0.51465863270373369</v>
      </c>
    </row>
    <row r="100" spans="1:6" x14ac:dyDescent="0.25">
      <c r="A100">
        <v>91</v>
      </c>
      <c r="B100">
        <v>95.6</v>
      </c>
      <c r="C100">
        <v>177</v>
      </c>
      <c r="D100">
        <v>20.5</v>
      </c>
      <c r="E100" s="20">
        <f t="shared" si="3"/>
        <v>22.463051609141168</v>
      </c>
      <c r="F100" s="20">
        <f t="shared" si="2"/>
        <v>-1.9630516091411678</v>
      </c>
    </row>
    <row r="101" spans="1:6" x14ac:dyDescent="0.25">
      <c r="A101">
        <v>92</v>
      </c>
      <c r="B101">
        <v>93.2</v>
      </c>
      <c r="C101">
        <v>179.75</v>
      </c>
      <c r="D101">
        <v>18.2</v>
      </c>
      <c r="E101" s="20">
        <f t="shared" si="3"/>
        <v>19.674697967633879</v>
      </c>
      <c r="F101" s="20">
        <f t="shared" si="2"/>
        <v>-1.4746979676338796</v>
      </c>
    </row>
    <row r="102" spans="1:6" x14ac:dyDescent="0.25">
      <c r="A102">
        <v>93</v>
      </c>
      <c r="B102">
        <v>83.1</v>
      </c>
      <c r="C102">
        <v>165.25</v>
      </c>
      <c r="D102">
        <v>8.5</v>
      </c>
      <c r="E102" s="20">
        <f t="shared" si="3"/>
        <v>11.807356958854289</v>
      </c>
      <c r="F102" s="20">
        <f t="shared" si="2"/>
        <v>-3.3073569588542888</v>
      </c>
    </row>
    <row r="103" spans="1:6" x14ac:dyDescent="0.25">
      <c r="A103">
        <v>94</v>
      </c>
      <c r="B103">
        <v>97.5</v>
      </c>
      <c r="C103">
        <v>192.5</v>
      </c>
      <c r="D103">
        <v>24.9</v>
      </c>
      <c r="E103" s="20">
        <f t="shared" si="3"/>
        <v>22.04873794622516</v>
      </c>
      <c r="F103" s="20">
        <f t="shared" si="2"/>
        <v>2.851262053774839</v>
      </c>
    </row>
    <row r="104" spans="1:6" x14ac:dyDescent="0.25">
      <c r="A104">
        <v>95</v>
      </c>
      <c r="B104">
        <v>88.8</v>
      </c>
      <c r="C104">
        <v>184.25</v>
      </c>
      <c r="D104">
        <v>9</v>
      </c>
      <c r="E104" s="20">
        <f t="shared" si="3"/>
        <v>14.643053083157852</v>
      </c>
      <c r="F104" s="20">
        <f t="shared" si="2"/>
        <v>-5.6430530831578523</v>
      </c>
    </row>
    <row r="105" spans="1:6" x14ac:dyDescent="0.25">
      <c r="A105">
        <v>96</v>
      </c>
      <c r="B105">
        <v>99.2</v>
      </c>
      <c r="C105">
        <v>224.5</v>
      </c>
      <c r="D105">
        <v>17.399999999999999</v>
      </c>
      <c r="E105" s="20">
        <f t="shared" si="3"/>
        <v>18.988867854628019</v>
      </c>
      <c r="F105" s="20">
        <f t="shared" si="2"/>
        <v>-1.5888678546280204</v>
      </c>
    </row>
    <row r="106" spans="1:6" x14ac:dyDescent="0.25">
      <c r="A106">
        <v>97</v>
      </c>
      <c r="B106">
        <v>91.6</v>
      </c>
      <c r="C106">
        <v>188.75</v>
      </c>
      <c r="D106">
        <v>9.6</v>
      </c>
      <c r="E106" s="20">
        <f t="shared" si="3"/>
        <v>16.752877989288276</v>
      </c>
      <c r="F106" s="20">
        <f t="shared" si="2"/>
        <v>-7.1528779892882763</v>
      </c>
    </row>
    <row r="107" spans="1:6" x14ac:dyDescent="0.25">
      <c r="A107">
        <v>98</v>
      </c>
      <c r="B107">
        <v>86.7</v>
      </c>
      <c r="C107">
        <v>162.5</v>
      </c>
      <c r="D107">
        <v>11.3</v>
      </c>
      <c r="E107" s="20">
        <f t="shared" si="3"/>
        <v>15.785955565462682</v>
      </c>
      <c r="F107" s="20">
        <f t="shared" si="2"/>
        <v>-4.4859555654626817</v>
      </c>
    </row>
    <row r="108" spans="1:6" x14ac:dyDescent="0.25">
      <c r="A108">
        <v>99</v>
      </c>
      <c r="B108">
        <v>88.2</v>
      </c>
      <c r="C108">
        <v>156.5</v>
      </c>
      <c r="D108">
        <v>17.8</v>
      </c>
      <c r="E108" s="20">
        <f t="shared" si="3"/>
        <v>18.163646232868466</v>
      </c>
      <c r="F108" s="20">
        <f t="shared" si="2"/>
        <v>-0.36364623286846509</v>
      </c>
    </row>
    <row r="109" spans="1:6" x14ac:dyDescent="0.25">
      <c r="A109">
        <v>100</v>
      </c>
      <c r="B109">
        <v>94</v>
      </c>
      <c r="C109">
        <v>197</v>
      </c>
      <c r="D109">
        <v>22.2</v>
      </c>
      <c r="E109" s="20">
        <f t="shared" si="3"/>
        <v>17.909776785574945</v>
      </c>
      <c r="F109" s="20">
        <f t="shared" si="2"/>
        <v>4.2902232144250547</v>
      </c>
    </row>
    <row r="110" spans="1:6" x14ac:dyDescent="0.25">
      <c r="A110">
        <v>101</v>
      </c>
      <c r="B110">
        <v>95</v>
      </c>
      <c r="C110">
        <v>198.5</v>
      </c>
      <c r="D110">
        <v>21.2</v>
      </c>
      <c r="E110" s="20">
        <f t="shared" si="3"/>
        <v>18.679176474568493</v>
      </c>
      <c r="F110" s="20">
        <f t="shared" si="2"/>
        <v>2.5208235254315063</v>
      </c>
    </row>
    <row r="111" spans="1:6" x14ac:dyDescent="0.25">
      <c r="A111">
        <v>102</v>
      </c>
      <c r="B111">
        <v>92</v>
      </c>
      <c r="C111">
        <v>173.75</v>
      </c>
      <c r="D111">
        <v>20.399999999999999</v>
      </c>
      <c r="E111" s="20">
        <f t="shared" si="3"/>
        <v>19.374337463562231</v>
      </c>
      <c r="F111" s="20">
        <f t="shared" si="2"/>
        <v>1.0256625364377676</v>
      </c>
    </row>
    <row r="112" spans="1:6" x14ac:dyDescent="0.25">
      <c r="A112">
        <v>103</v>
      </c>
      <c r="B112">
        <v>89.2</v>
      </c>
      <c r="C112">
        <v>172.75</v>
      </c>
      <c r="D112">
        <v>20.100000000000001</v>
      </c>
      <c r="E112" s="20">
        <f t="shared" si="3"/>
        <v>16.745413288497968</v>
      </c>
      <c r="F112" s="20">
        <f t="shared" si="2"/>
        <v>3.3545867115020336</v>
      </c>
    </row>
    <row r="113" spans="1:6" x14ac:dyDescent="0.25">
      <c r="A113">
        <v>104</v>
      </c>
      <c r="B113">
        <v>95.5</v>
      </c>
      <c r="C113">
        <v>196.75</v>
      </c>
      <c r="D113">
        <v>22.3</v>
      </c>
      <c r="E113" s="20">
        <f t="shared" si="3"/>
        <v>19.434661511160854</v>
      </c>
      <c r="F113" s="20">
        <f t="shared" si="2"/>
        <v>2.8653384888391464</v>
      </c>
    </row>
    <row r="114" spans="1:6" x14ac:dyDescent="0.25">
      <c r="A114">
        <v>105</v>
      </c>
      <c r="B114">
        <v>98.6</v>
      </c>
      <c r="C114">
        <v>177</v>
      </c>
      <c r="D114">
        <v>25.4</v>
      </c>
      <c r="E114" s="20">
        <f t="shared" si="3"/>
        <v>25.438664021893864</v>
      </c>
      <c r="F114" s="20">
        <f t="shared" si="2"/>
        <v>-3.8664021893865197E-2</v>
      </c>
    </row>
    <row r="115" spans="1:6" x14ac:dyDescent="0.25">
      <c r="A115">
        <v>106</v>
      </c>
      <c r="B115">
        <v>87.3</v>
      </c>
      <c r="C115">
        <v>165.5</v>
      </c>
      <c r="D115">
        <v>18</v>
      </c>
      <c r="E115" s="20">
        <f t="shared" si="3"/>
        <v>15.936135817498499</v>
      </c>
      <c r="F115" s="20">
        <f t="shared" si="2"/>
        <v>2.0638641825015007</v>
      </c>
    </row>
    <row r="116" spans="1:6" x14ac:dyDescent="0.25">
      <c r="A116">
        <v>107</v>
      </c>
      <c r="B116">
        <v>102.8</v>
      </c>
      <c r="C116">
        <v>200.25</v>
      </c>
      <c r="D116">
        <v>19.3</v>
      </c>
      <c r="E116" s="20">
        <f t="shared" si="3"/>
        <v>26.156219113258548</v>
      </c>
      <c r="F116" s="20">
        <f t="shared" si="2"/>
        <v>-6.8562191132585468</v>
      </c>
    </row>
    <row r="117" spans="1:6" x14ac:dyDescent="0.25">
      <c r="A117">
        <v>108</v>
      </c>
      <c r="B117">
        <v>101.6</v>
      </c>
      <c r="C117">
        <v>203.25</v>
      </c>
      <c r="D117">
        <v>18.3</v>
      </c>
      <c r="E117" s="20">
        <f t="shared" si="3"/>
        <v>24.521031917642755</v>
      </c>
      <c r="F117" s="20">
        <f t="shared" si="2"/>
        <v>-6.2210319176427546</v>
      </c>
    </row>
    <row r="118" spans="1:6" x14ac:dyDescent="0.25">
      <c r="A118">
        <v>109</v>
      </c>
      <c r="B118">
        <v>88.7</v>
      </c>
      <c r="C118">
        <v>194</v>
      </c>
      <c r="D118">
        <v>17.3</v>
      </c>
      <c r="E118" s="20">
        <f t="shared" si="3"/>
        <v>13.097803753559919</v>
      </c>
      <c r="F118" s="20">
        <f t="shared" si="2"/>
        <v>4.2021962464400815</v>
      </c>
    </row>
    <row r="119" spans="1:6" x14ac:dyDescent="0.25">
      <c r="A119">
        <v>110</v>
      </c>
      <c r="B119">
        <v>92.3</v>
      </c>
      <c r="C119">
        <v>168.5</v>
      </c>
      <c r="D119">
        <v>21.4</v>
      </c>
      <c r="E119" s="20">
        <f t="shared" si="3"/>
        <v>20.450547608238264</v>
      </c>
      <c r="F119" s="20">
        <f t="shared" si="2"/>
        <v>0.94945239176173502</v>
      </c>
    </row>
    <row r="120" spans="1:6" x14ac:dyDescent="0.25">
      <c r="A120">
        <v>111</v>
      </c>
      <c r="B120">
        <v>90.6</v>
      </c>
      <c r="C120">
        <v>170.75</v>
      </c>
      <c r="D120">
        <v>19.7</v>
      </c>
      <c r="E120" s="20">
        <f t="shared" si="3"/>
        <v>18.430660568125699</v>
      </c>
      <c r="F120" s="20">
        <f t="shared" si="2"/>
        <v>1.2693394318743003</v>
      </c>
    </row>
    <row r="121" spans="1:6" x14ac:dyDescent="0.25">
      <c r="A121">
        <v>112</v>
      </c>
      <c r="B121">
        <v>105</v>
      </c>
      <c r="C121">
        <v>183.25</v>
      </c>
      <c r="D121">
        <v>28</v>
      </c>
      <c r="E121" s="20">
        <f t="shared" si="3"/>
        <v>30.859674188860602</v>
      </c>
      <c r="F121" s="20">
        <f t="shared" si="2"/>
        <v>-2.8596741888606019</v>
      </c>
    </row>
    <row r="122" spans="1:6" x14ac:dyDescent="0.25">
      <c r="A122">
        <v>113</v>
      </c>
      <c r="B122">
        <v>95</v>
      </c>
      <c r="C122">
        <v>178.25</v>
      </c>
      <c r="D122">
        <v>22.1</v>
      </c>
      <c r="E122" s="20">
        <f t="shared" si="3"/>
        <v>21.682536530542848</v>
      </c>
      <c r="F122" s="20">
        <f t="shared" si="2"/>
        <v>0.41746346945715374</v>
      </c>
    </row>
    <row r="123" spans="1:6" x14ac:dyDescent="0.25">
      <c r="A123">
        <v>114</v>
      </c>
      <c r="B123">
        <v>89.6</v>
      </c>
      <c r="C123">
        <v>163</v>
      </c>
      <c r="D123">
        <v>21.3</v>
      </c>
      <c r="E123" s="20">
        <f t="shared" si="3"/>
        <v>18.588223859371162</v>
      </c>
      <c r="F123" s="20">
        <f t="shared" si="2"/>
        <v>2.7117761406288388</v>
      </c>
    </row>
    <row r="124" spans="1:6" x14ac:dyDescent="0.25">
      <c r="A124">
        <v>115</v>
      </c>
      <c r="B124">
        <v>92.4</v>
      </c>
      <c r="C124">
        <v>175.25</v>
      </c>
      <c r="D124">
        <v>26.7</v>
      </c>
      <c r="E124" s="20">
        <f t="shared" si="3"/>
        <v>19.548614670005243</v>
      </c>
      <c r="F124" s="20">
        <f t="shared" si="2"/>
        <v>7.1513853299947563</v>
      </c>
    </row>
    <row r="125" spans="1:6" x14ac:dyDescent="0.25">
      <c r="A125">
        <v>116</v>
      </c>
      <c r="B125">
        <v>86.6</v>
      </c>
      <c r="C125">
        <v>158</v>
      </c>
      <c r="D125">
        <v>16.7</v>
      </c>
      <c r="E125" s="20">
        <f t="shared" si="3"/>
        <v>16.354181830809662</v>
      </c>
      <c r="F125" s="20">
        <f t="shared" si="2"/>
        <v>0.3458181691903377</v>
      </c>
    </row>
    <row r="126" spans="1:6" x14ac:dyDescent="0.25">
      <c r="A126">
        <v>117</v>
      </c>
      <c r="B126">
        <v>90</v>
      </c>
      <c r="C126">
        <v>177.25</v>
      </c>
      <c r="D126">
        <v>20.100000000000001</v>
      </c>
      <c r="E126" s="20">
        <f t="shared" si="3"/>
        <v>16.871496586126604</v>
      </c>
      <c r="F126" s="20">
        <f t="shared" si="2"/>
        <v>3.2285034138733977</v>
      </c>
    </row>
    <row r="127" spans="1:6" x14ac:dyDescent="0.25">
      <c r="A127">
        <v>118</v>
      </c>
      <c r="B127">
        <v>90</v>
      </c>
      <c r="C127">
        <v>179</v>
      </c>
      <c r="D127">
        <v>13.9</v>
      </c>
      <c r="E127" s="20">
        <f t="shared" si="3"/>
        <v>16.611946951659682</v>
      </c>
      <c r="F127" s="20">
        <f t="shared" si="2"/>
        <v>-2.7119469516596819</v>
      </c>
    </row>
    <row r="128" spans="1:6" x14ac:dyDescent="0.25">
      <c r="A128">
        <v>119</v>
      </c>
      <c r="B128">
        <v>92.4</v>
      </c>
      <c r="C128">
        <v>191</v>
      </c>
      <c r="D128">
        <v>25.8</v>
      </c>
      <c r="E128" s="20">
        <f t="shared" si="3"/>
        <v>17.212667959802967</v>
      </c>
      <c r="F128" s="20">
        <f t="shared" si="2"/>
        <v>8.5873320401970332</v>
      </c>
    </row>
    <row r="129" spans="1:6" x14ac:dyDescent="0.25">
      <c r="A129">
        <v>120</v>
      </c>
      <c r="B129">
        <v>87.5</v>
      </c>
      <c r="C129">
        <v>187.5</v>
      </c>
      <c r="D129">
        <v>18.100000000000001</v>
      </c>
      <c r="E129" s="20">
        <f t="shared" si="3"/>
        <v>12.871600287907405</v>
      </c>
      <c r="F129" s="20">
        <f t="shared" si="2"/>
        <v>5.228399712092596</v>
      </c>
    </row>
    <row r="130" spans="1:6" x14ac:dyDescent="0.25">
      <c r="A130">
        <v>121</v>
      </c>
      <c r="B130">
        <v>99.2</v>
      </c>
      <c r="C130">
        <v>206.5</v>
      </c>
      <c r="D130">
        <v>27.9</v>
      </c>
      <c r="E130" s="20">
        <f t="shared" si="3"/>
        <v>21.658521237716332</v>
      </c>
      <c r="F130" s="20">
        <f t="shared" si="2"/>
        <v>6.2414787622836663</v>
      </c>
    </row>
    <row r="131" spans="1:6" x14ac:dyDescent="0.25">
      <c r="A131">
        <v>122</v>
      </c>
      <c r="B131">
        <v>98.1</v>
      </c>
      <c r="C131">
        <v>185.25</v>
      </c>
      <c r="D131">
        <v>25.3</v>
      </c>
      <c r="E131" s="20">
        <f t="shared" si="3"/>
        <v>23.719137485852933</v>
      </c>
      <c r="F131" s="20">
        <f t="shared" si="2"/>
        <v>1.5808625141470678</v>
      </c>
    </row>
    <row r="132" spans="1:6" x14ac:dyDescent="0.25">
      <c r="A132">
        <v>123</v>
      </c>
      <c r="B132">
        <v>83.3</v>
      </c>
      <c r="C132">
        <v>160.25</v>
      </c>
      <c r="D132">
        <v>14.7</v>
      </c>
      <c r="E132" s="20">
        <f t="shared" si="3"/>
        <v>12.747301503895667</v>
      </c>
      <c r="F132" s="20">
        <f t="shared" si="2"/>
        <v>1.9526984961043325</v>
      </c>
    </row>
    <row r="133" spans="1:6" x14ac:dyDescent="0.25">
      <c r="A133">
        <v>124</v>
      </c>
      <c r="B133">
        <v>86.1</v>
      </c>
      <c r="C133">
        <v>151.5</v>
      </c>
      <c r="D133">
        <v>16</v>
      </c>
      <c r="E133" s="20">
        <f t="shared" si="3"/>
        <v>16.822287928132781</v>
      </c>
      <c r="F133" s="20">
        <f t="shared" si="2"/>
        <v>-0.82228792813278062</v>
      </c>
    </row>
    <row r="134" spans="1:6" x14ac:dyDescent="0.25">
      <c r="A134">
        <v>125</v>
      </c>
      <c r="B134">
        <v>84.1</v>
      </c>
      <c r="C134">
        <v>161</v>
      </c>
      <c r="D134">
        <v>13.8</v>
      </c>
      <c r="E134" s="20">
        <f t="shared" si="3"/>
        <v>13.429562589667704</v>
      </c>
      <c r="F134" s="20">
        <f t="shared" si="2"/>
        <v>0.37043741033229693</v>
      </c>
    </row>
    <row r="135" spans="1:6" x14ac:dyDescent="0.25">
      <c r="A135">
        <v>126</v>
      </c>
      <c r="B135">
        <v>89.9</v>
      </c>
      <c r="C135">
        <v>167</v>
      </c>
      <c r="D135">
        <v>17.5</v>
      </c>
      <c r="E135" s="20">
        <f t="shared" si="3"/>
        <v>18.292528793293478</v>
      </c>
      <c r="F135" s="20">
        <f t="shared" si="2"/>
        <v>-0.79252879329347792</v>
      </c>
    </row>
    <row r="136" spans="1:6" x14ac:dyDescent="0.25">
      <c r="A136">
        <v>127</v>
      </c>
      <c r="B136">
        <v>92.1</v>
      </c>
      <c r="C136">
        <v>177.5</v>
      </c>
      <c r="D136">
        <v>27.2</v>
      </c>
      <c r="E136" s="20">
        <f t="shared" si="3"/>
        <v>18.917346755843912</v>
      </c>
      <c r="F136" s="20">
        <f t="shared" si="2"/>
        <v>8.2826532441560872</v>
      </c>
    </row>
    <row r="137" spans="1:6" x14ac:dyDescent="0.25">
      <c r="A137">
        <v>128</v>
      </c>
      <c r="B137">
        <v>78</v>
      </c>
      <c r="C137">
        <v>152.25</v>
      </c>
      <c r="D137">
        <v>17.399999999999999</v>
      </c>
      <c r="E137" s="20">
        <f t="shared" si="3"/>
        <v>8.6768988560718405</v>
      </c>
      <c r="F137" s="20">
        <f t="shared" si="2"/>
        <v>8.7231011439281581</v>
      </c>
    </row>
    <row r="138" spans="1:6" x14ac:dyDescent="0.25">
      <c r="A138">
        <v>129</v>
      </c>
      <c r="B138">
        <v>93.5</v>
      </c>
      <c r="C138">
        <v>192.25</v>
      </c>
      <c r="D138">
        <v>20.8</v>
      </c>
      <c r="E138" s="20">
        <f t="shared" si="3"/>
        <v>18.118333248431146</v>
      </c>
      <c r="F138" s="20">
        <f t="shared" ref="F138:F201" si="4">(D138-E138)</f>
        <v>2.681666751568855</v>
      </c>
    </row>
    <row r="139" spans="1:6" x14ac:dyDescent="0.25">
      <c r="A139">
        <v>130</v>
      </c>
      <c r="B139">
        <v>87</v>
      </c>
      <c r="C139">
        <v>165.25</v>
      </c>
      <c r="D139">
        <v>14.9</v>
      </c>
      <c r="E139" s="20">
        <f t="shared" ref="E139:E202" si="5">$Q$6+$P$6*B139+$O$6*C139</f>
        <v>15.675653095432796</v>
      </c>
      <c r="F139" s="20">
        <f t="shared" si="4"/>
        <v>-0.77565309543279604</v>
      </c>
    </row>
    <row r="140" spans="1:6" x14ac:dyDescent="0.25">
      <c r="A140">
        <v>131</v>
      </c>
      <c r="B140">
        <v>90.1</v>
      </c>
      <c r="C140">
        <v>171.75</v>
      </c>
      <c r="D140">
        <v>18.100000000000001</v>
      </c>
      <c r="E140" s="20">
        <f t="shared" si="5"/>
        <v>17.786411089162005</v>
      </c>
      <c r="F140" s="20">
        <f t="shared" si="4"/>
        <v>0.31358891083799634</v>
      </c>
    </row>
    <row r="141" spans="1:6" x14ac:dyDescent="0.25">
      <c r="A141">
        <v>132</v>
      </c>
      <c r="B141">
        <v>90.3</v>
      </c>
      <c r="C141">
        <v>171.25</v>
      </c>
      <c r="D141">
        <v>22.7</v>
      </c>
      <c r="E141" s="20">
        <f t="shared" si="5"/>
        <v>18.058942288431304</v>
      </c>
      <c r="F141" s="20">
        <f t="shared" si="4"/>
        <v>4.6410577115686955</v>
      </c>
    </row>
    <row r="142" spans="1:6" x14ac:dyDescent="0.25">
      <c r="A142">
        <v>133</v>
      </c>
      <c r="B142">
        <v>99.8</v>
      </c>
      <c r="C142">
        <v>197</v>
      </c>
      <c r="D142">
        <v>23.6</v>
      </c>
      <c r="E142" s="20">
        <f t="shared" si="5"/>
        <v>23.662627450230143</v>
      </c>
      <c r="F142" s="20">
        <f t="shared" si="4"/>
        <v>-6.2627450230142045E-2</v>
      </c>
    </row>
    <row r="143" spans="1:6" x14ac:dyDescent="0.25">
      <c r="A143">
        <v>134</v>
      </c>
      <c r="B143">
        <v>89.4</v>
      </c>
      <c r="C143">
        <v>157</v>
      </c>
      <c r="D143">
        <v>26.1</v>
      </c>
      <c r="E143" s="20">
        <f t="shared" si="5"/>
        <v>19.279734159550419</v>
      </c>
      <c r="F143" s="20">
        <f t="shared" si="4"/>
        <v>6.8202658404495828</v>
      </c>
    </row>
    <row r="144" spans="1:6" x14ac:dyDescent="0.25">
      <c r="A144">
        <v>135</v>
      </c>
      <c r="B144">
        <v>87.2</v>
      </c>
      <c r="C144">
        <v>168.25</v>
      </c>
      <c r="D144">
        <v>24.4</v>
      </c>
      <c r="E144" s="20">
        <f t="shared" si="5"/>
        <v>15.429085025768256</v>
      </c>
      <c r="F144" s="20">
        <f t="shared" si="4"/>
        <v>8.9709149742317429</v>
      </c>
    </row>
    <row r="145" spans="1:6" x14ac:dyDescent="0.25">
      <c r="A145">
        <v>136</v>
      </c>
      <c r="B145">
        <v>101.1</v>
      </c>
      <c r="C145">
        <v>186</v>
      </c>
      <c r="D145">
        <v>27.1</v>
      </c>
      <c r="E145" s="20">
        <f t="shared" si="5"/>
        <v>26.583514340976951</v>
      </c>
      <c r="F145" s="20">
        <f t="shared" si="4"/>
        <v>0.51648565902305066</v>
      </c>
    </row>
    <row r="146" spans="1:6" x14ac:dyDescent="0.25">
      <c r="A146">
        <v>137</v>
      </c>
      <c r="B146">
        <v>86.1</v>
      </c>
      <c r="C146">
        <v>166.75</v>
      </c>
      <c r="D146">
        <v>21.8</v>
      </c>
      <c r="E146" s="20">
        <f t="shared" si="5"/>
        <v>14.560498256349625</v>
      </c>
      <c r="F146" s="20">
        <f t="shared" si="4"/>
        <v>7.2395017436503757</v>
      </c>
    </row>
    <row r="147" spans="1:6" x14ac:dyDescent="0.25">
      <c r="A147">
        <v>138</v>
      </c>
      <c r="B147">
        <v>98.6</v>
      </c>
      <c r="C147">
        <v>187.75</v>
      </c>
      <c r="D147">
        <v>29.4</v>
      </c>
      <c r="E147" s="20">
        <f t="shared" si="5"/>
        <v>23.844287695882787</v>
      </c>
      <c r="F147" s="20">
        <f t="shared" si="4"/>
        <v>5.5557123041172112</v>
      </c>
    </row>
    <row r="148" spans="1:6" x14ac:dyDescent="0.25">
      <c r="A148">
        <v>139</v>
      </c>
      <c r="B148">
        <v>88.5</v>
      </c>
      <c r="C148">
        <v>168.25</v>
      </c>
      <c r="D148">
        <v>22.3</v>
      </c>
      <c r="E148" s="20">
        <f t="shared" si="5"/>
        <v>16.718517071294411</v>
      </c>
      <c r="F148" s="20">
        <f t="shared" si="4"/>
        <v>5.58148292870559</v>
      </c>
    </row>
    <row r="149" spans="1:6" x14ac:dyDescent="0.25">
      <c r="A149">
        <v>140</v>
      </c>
      <c r="B149">
        <v>106.6</v>
      </c>
      <c r="C149">
        <v>212.75</v>
      </c>
      <c r="D149">
        <v>20.399999999999999</v>
      </c>
      <c r="E149" s="20">
        <f t="shared" si="5"/>
        <v>28.071402208933961</v>
      </c>
      <c r="F149" s="20">
        <f t="shared" si="4"/>
        <v>-7.6714022089339622</v>
      </c>
    </row>
    <row r="150" spans="1:6" x14ac:dyDescent="0.25">
      <c r="A150">
        <v>141</v>
      </c>
      <c r="B150">
        <v>93.1</v>
      </c>
      <c r="C150">
        <v>176.75</v>
      </c>
      <c r="D150">
        <v>24.9</v>
      </c>
      <c r="E150" s="20">
        <f t="shared" si="5"/>
        <v>20.020453117723488</v>
      </c>
      <c r="F150" s="20">
        <f t="shared" si="4"/>
        <v>4.8795468822765109</v>
      </c>
    </row>
    <row r="151" spans="1:6" x14ac:dyDescent="0.25">
      <c r="A151">
        <v>142</v>
      </c>
      <c r="B151">
        <v>93</v>
      </c>
      <c r="C151">
        <v>173.25</v>
      </c>
      <c r="D151">
        <v>18.3</v>
      </c>
      <c r="E151" s="20">
        <f t="shared" si="5"/>
        <v>20.440365306232245</v>
      </c>
      <c r="F151" s="20">
        <f t="shared" si="4"/>
        <v>-2.1403653062322441</v>
      </c>
    </row>
    <row r="152" spans="1:6" x14ac:dyDescent="0.25">
      <c r="A152">
        <v>143</v>
      </c>
      <c r="B152">
        <v>91</v>
      </c>
      <c r="C152">
        <v>167</v>
      </c>
      <c r="D152">
        <v>23.3</v>
      </c>
      <c r="E152" s="20">
        <f t="shared" si="5"/>
        <v>19.383586677969454</v>
      </c>
      <c r="F152" s="20">
        <f t="shared" si="4"/>
        <v>3.9164133220305466</v>
      </c>
    </row>
    <row r="153" spans="1:6" x14ac:dyDescent="0.25">
      <c r="A153">
        <v>144</v>
      </c>
      <c r="B153">
        <v>77.099999999999994</v>
      </c>
      <c r="C153">
        <v>159.75</v>
      </c>
      <c r="D153">
        <v>9.4</v>
      </c>
      <c r="E153" s="20">
        <f t="shared" si="5"/>
        <v>6.6718595559592302</v>
      </c>
      <c r="F153" s="20">
        <f t="shared" si="4"/>
        <v>2.7281404440407702</v>
      </c>
    </row>
    <row r="154" spans="1:6" x14ac:dyDescent="0.25">
      <c r="A154">
        <v>145</v>
      </c>
      <c r="B154">
        <v>85.3</v>
      </c>
      <c r="C154">
        <v>188.15</v>
      </c>
      <c r="D154">
        <v>10.3</v>
      </c>
      <c r="E154" s="20">
        <f t="shared" si="5"/>
        <v>10.593080368610583</v>
      </c>
      <c r="F154" s="20">
        <f t="shared" si="4"/>
        <v>-0.29308036861058184</v>
      </c>
    </row>
    <row r="155" spans="1:6" x14ac:dyDescent="0.25">
      <c r="A155">
        <v>146</v>
      </c>
      <c r="B155">
        <v>81.900000000000006</v>
      </c>
      <c r="C155">
        <v>156</v>
      </c>
      <c r="D155">
        <v>14.2</v>
      </c>
      <c r="E155" s="20">
        <f t="shared" si="5"/>
        <v>11.989017204506947</v>
      </c>
      <c r="F155" s="20">
        <f t="shared" si="4"/>
        <v>2.2109827954930523</v>
      </c>
    </row>
    <row r="156" spans="1:6" x14ac:dyDescent="0.25">
      <c r="A156">
        <v>147</v>
      </c>
      <c r="B156">
        <v>99.1</v>
      </c>
      <c r="C156">
        <v>208.5</v>
      </c>
      <c r="D156">
        <v>19.2</v>
      </c>
      <c r="E156" s="20">
        <f t="shared" si="5"/>
        <v>21.262706003614756</v>
      </c>
      <c r="F156" s="20">
        <f t="shared" si="4"/>
        <v>-2.0627060036147569</v>
      </c>
    </row>
    <row r="157" spans="1:6" x14ac:dyDescent="0.25">
      <c r="A157">
        <v>148</v>
      </c>
      <c r="B157">
        <v>100.5</v>
      </c>
      <c r="C157">
        <v>206.5</v>
      </c>
      <c r="D157">
        <v>29.6</v>
      </c>
      <c r="E157" s="20">
        <f t="shared" si="5"/>
        <v>22.947953283242501</v>
      </c>
      <c r="F157" s="20">
        <f t="shared" si="4"/>
        <v>6.6520467167574999</v>
      </c>
    </row>
    <row r="158" spans="1:6" x14ac:dyDescent="0.25">
      <c r="A158">
        <v>149</v>
      </c>
      <c r="B158">
        <v>76.5</v>
      </c>
      <c r="C158">
        <v>143.75</v>
      </c>
      <c r="D158">
        <v>5.3</v>
      </c>
      <c r="E158" s="20">
        <f t="shared" si="5"/>
        <v>8.4497623028205417</v>
      </c>
      <c r="F158" s="20">
        <f t="shared" si="4"/>
        <v>-3.1497623028205419</v>
      </c>
    </row>
    <row r="159" spans="1:6" x14ac:dyDescent="0.25">
      <c r="A159">
        <v>150</v>
      </c>
      <c r="B159">
        <v>106.8</v>
      </c>
      <c r="C159">
        <v>223</v>
      </c>
      <c r="D159">
        <v>25.2</v>
      </c>
      <c r="E159" s="20">
        <f t="shared" si="5"/>
        <v>26.749557082192183</v>
      </c>
      <c r="F159" s="20">
        <f t="shared" si="4"/>
        <v>-1.5495570821921838</v>
      </c>
    </row>
    <row r="160" spans="1:6" x14ac:dyDescent="0.25">
      <c r="A160">
        <v>151</v>
      </c>
      <c r="B160">
        <v>77.599999999999994</v>
      </c>
      <c r="C160">
        <v>152.25</v>
      </c>
      <c r="D160">
        <v>9.4</v>
      </c>
      <c r="E160" s="20">
        <f t="shared" si="5"/>
        <v>8.280150534371483</v>
      </c>
      <c r="F160" s="20">
        <f t="shared" si="4"/>
        <v>1.1198494656285174</v>
      </c>
    </row>
    <row r="161" spans="1:6" x14ac:dyDescent="0.25">
      <c r="A161">
        <v>152</v>
      </c>
      <c r="B161">
        <v>102.9</v>
      </c>
      <c r="C161">
        <v>241.75</v>
      </c>
      <c r="D161">
        <v>19.600000000000001</v>
      </c>
      <c r="E161" s="20">
        <f t="shared" si="5"/>
        <v>20.100372004896712</v>
      </c>
      <c r="F161" s="20">
        <f t="shared" si="4"/>
        <v>-0.50037200489671108</v>
      </c>
    </row>
    <row r="162" spans="1:6" x14ac:dyDescent="0.25">
      <c r="A162">
        <v>153</v>
      </c>
      <c r="B162">
        <v>72.8</v>
      </c>
      <c r="C162">
        <v>146</v>
      </c>
      <c r="D162">
        <v>10.1</v>
      </c>
      <c r="E162" s="20">
        <f t="shared" si="5"/>
        <v>4.4461336542061751</v>
      </c>
      <c r="F162" s="20">
        <f t="shared" si="4"/>
        <v>5.6538663457938245</v>
      </c>
    </row>
    <row r="163" spans="1:6" x14ac:dyDescent="0.25">
      <c r="A163">
        <v>154</v>
      </c>
      <c r="B163">
        <v>88.2</v>
      </c>
      <c r="C163">
        <v>156.75</v>
      </c>
      <c r="D163">
        <v>16.5</v>
      </c>
      <c r="E163" s="20">
        <f t="shared" si="5"/>
        <v>18.126567713658908</v>
      </c>
      <c r="F163" s="20">
        <f t="shared" si="4"/>
        <v>-1.6265677136589076</v>
      </c>
    </row>
    <row r="164" spans="1:6" x14ac:dyDescent="0.25">
      <c r="A164">
        <v>155</v>
      </c>
      <c r="B164">
        <v>100.1</v>
      </c>
      <c r="C164">
        <v>200.25</v>
      </c>
      <c r="D164">
        <v>21</v>
      </c>
      <c r="E164" s="20">
        <f t="shared" si="5"/>
        <v>23.478167941781127</v>
      </c>
      <c r="F164" s="20">
        <f t="shared" si="4"/>
        <v>-2.4781679417811269</v>
      </c>
    </row>
    <row r="165" spans="1:6" x14ac:dyDescent="0.25">
      <c r="A165">
        <v>156</v>
      </c>
      <c r="B165">
        <v>83.5</v>
      </c>
      <c r="C165">
        <v>171.5</v>
      </c>
      <c r="D165">
        <v>17.3</v>
      </c>
      <c r="E165" s="20">
        <f t="shared" si="5"/>
        <v>11.277142300315663</v>
      </c>
      <c r="F165" s="20">
        <f t="shared" si="4"/>
        <v>6.0228576996843373</v>
      </c>
    </row>
    <row r="166" spans="1:6" x14ac:dyDescent="0.25">
      <c r="A166">
        <v>157</v>
      </c>
      <c r="B166">
        <v>105</v>
      </c>
      <c r="C166">
        <v>205.75</v>
      </c>
      <c r="D166">
        <v>31.2</v>
      </c>
      <c r="E166" s="20">
        <f t="shared" si="5"/>
        <v>27.522607460000209</v>
      </c>
      <c r="F166" s="20">
        <f t="shared" si="4"/>
        <v>3.67739253999979</v>
      </c>
    </row>
    <row r="167" spans="1:6" x14ac:dyDescent="0.25">
      <c r="A167">
        <v>158</v>
      </c>
      <c r="B167">
        <v>90.8</v>
      </c>
      <c r="C167">
        <v>182.5</v>
      </c>
      <c r="D167">
        <v>10</v>
      </c>
      <c r="E167" s="20">
        <f t="shared" si="5"/>
        <v>16.886344326126562</v>
      </c>
      <c r="F167" s="20">
        <f t="shared" si="4"/>
        <v>-6.8863443261265616</v>
      </c>
    </row>
    <row r="168" spans="1:6" x14ac:dyDescent="0.25">
      <c r="A168">
        <v>159</v>
      </c>
      <c r="B168">
        <v>76.599999999999994</v>
      </c>
      <c r="C168">
        <v>136.5</v>
      </c>
      <c r="D168">
        <v>12.5</v>
      </c>
      <c r="E168" s="20">
        <f t="shared" si="5"/>
        <v>9.624226440322861</v>
      </c>
      <c r="F168" s="20">
        <f t="shared" si="4"/>
        <v>2.875773559677139</v>
      </c>
    </row>
    <row r="169" spans="1:6" x14ac:dyDescent="0.25">
      <c r="A169">
        <v>160</v>
      </c>
      <c r="B169">
        <v>92.4</v>
      </c>
      <c r="C169">
        <v>177.25</v>
      </c>
      <c r="D169">
        <v>22.5</v>
      </c>
      <c r="E169" s="20">
        <f t="shared" si="5"/>
        <v>19.251986516328763</v>
      </c>
      <c r="F169" s="20">
        <f t="shared" si="4"/>
        <v>3.2480134836712367</v>
      </c>
    </row>
    <row r="170" spans="1:6" x14ac:dyDescent="0.25">
      <c r="A170">
        <v>161</v>
      </c>
      <c r="B170">
        <v>81.2</v>
      </c>
      <c r="C170">
        <v>151.25</v>
      </c>
      <c r="D170">
        <v>9.4</v>
      </c>
      <c r="E170" s="20">
        <f t="shared" si="5"/>
        <v>11.999199506512955</v>
      </c>
      <c r="F170" s="20">
        <f t="shared" si="4"/>
        <v>-2.5991995065129547</v>
      </c>
    </row>
    <row r="171" spans="1:6" x14ac:dyDescent="0.25">
      <c r="A171">
        <v>162</v>
      </c>
      <c r="B171">
        <v>95.6</v>
      </c>
      <c r="C171">
        <v>196</v>
      </c>
      <c r="D171">
        <v>14.6</v>
      </c>
      <c r="E171" s="20">
        <f t="shared" si="5"/>
        <v>19.645084149214615</v>
      </c>
      <c r="F171" s="20">
        <f t="shared" si="4"/>
        <v>-5.045084149214615</v>
      </c>
    </row>
    <row r="172" spans="1:6" x14ac:dyDescent="0.25">
      <c r="A172">
        <v>163</v>
      </c>
      <c r="B172">
        <v>92.1</v>
      </c>
      <c r="C172">
        <v>184.25</v>
      </c>
      <c r="D172">
        <v>13</v>
      </c>
      <c r="E172" s="20">
        <f t="shared" si="5"/>
        <v>17.916226737185795</v>
      </c>
      <c r="F172" s="20">
        <f t="shared" si="4"/>
        <v>-4.9162267371857951</v>
      </c>
    </row>
    <row r="173" spans="1:6" x14ac:dyDescent="0.25">
      <c r="A173">
        <v>164</v>
      </c>
      <c r="B173">
        <v>83.4</v>
      </c>
      <c r="C173">
        <v>140</v>
      </c>
      <c r="D173">
        <v>15.1</v>
      </c>
      <c r="E173" s="20">
        <f t="shared" si="5"/>
        <v>15.849848640295118</v>
      </c>
      <c r="F173" s="20">
        <f t="shared" si="4"/>
        <v>-0.74984864029511833</v>
      </c>
    </row>
    <row r="174" spans="1:6" x14ac:dyDescent="0.25">
      <c r="A174">
        <v>165</v>
      </c>
      <c r="B174">
        <v>106</v>
      </c>
      <c r="C174">
        <v>218.75</v>
      </c>
      <c r="D174">
        <v>27.3</v>
      </c>
      <c r="E174" s="20">
        <f t="shared" si="5"/>
        <v>26.586395265353985</v>
      </c>
      <c r="F174" s="20">
        <f t="shared" si="4"/>
        <v>0.71360473464601526</v>
      </c>
    </row>
    <row r="175" spans="1:6" x14ac:dyDescent="0.25">
      <c r="A175">
        <v>166</v>
      </c>
      <c r="B175">
        <v>95.1</v>
      </c>
      <c r="C175">
        <v>217</v>
      </c>
      <c r="D175">
        <v>19.2</v>
      </c>
      <c r="E175" s="20">
        <f t="shared" si="5"/>
        <v>16.034553133486142</v>
      </c>
      <c r="F175" s="20">
        <f t="shared" si="4"/>
        <v>3.1654468665138573</v>
      </c>
    </row>
    <row r="176" spans="1:6" x14ac:dyDescent="0.25">
      <c r="A176">
        <v>167</v>
      </c>
      <c r="B176">
        <v>90.4</v>
      </c>
      <c r="C176">
        <v>166.25</v>
      </c>
      <c r="D176">
        <v>21.8</v>
      </c>
      <c r="E176" s="20">
        <f t="shared" si="5"/>
        <v>18.899699753047596</v>
      </c>
      <c r="F176" s="20">
        <f t="shared" si="4"/>
        <v>2.9003002469524048</v>
      </c>
    </row>
    <row r="177" spans="1:6" x14ac:dyDescent="0.25">
      <c r="A177">
        <v>168</v>
      </c>
      <c r="B177">
        <v>100.4</v>
      </c>
      <c r="C177">
        <v>224.75</v>
      </c>
      <c r="D177">
        <v>20.3</v>
      </c>
      <c r="E177" s="20">
        <f t="shared" si="5"/>
        <v>20.142034300519548</v>
      </c>
      <c r="F177" s="20">
        <f t="shared" si="4"/>
        <v>0.15796569948045303</v>
      </c>
    </row>
    <row r="178" spans="1:6" x14ac:dyDescent="0.25">
      <c r="A178">
        <v>169</v>
      </c>
      <c r="B178">
        <v>115.9</v>
      </c>
      <c r="C178">
        <v>228.25</v>
      </c>
      <c r="D178">
        <v>36.299999999999997</v>
      </c>
      <c r="E178" s="20">
        <f t="shared" si="5"/>
        <v>34.996932497474582</v>
      </c>
      <c r="F178" s="20">
        <f t="shared" si="4"/>
        <v>1.3030675025254155</v>
      </c>
    </row>
    <row r="179" spans="1:6" x14ac:dyDescent="0.25">
      <c r="A179">
        <v>170</v>
      </c>
      <c r="B179">
        <v>90.8</v>
      </c>
      <c r="C179">
        <v>172.75</v>
      </c>
      <c r="D179">
        <v>16.5</v>
      </c>
      <c r="E179" s="20">
        <f t="shared" si="5"/>
        <v>18.332406575299398</v>
      </c>
      <c r="F179" s="20">
        <f t="shared" si="4"/>
        <v>-1.8324065752993981</v>
      </c>
    </row>
    <row r="180" spans="1:6" x14ac:dyDescent="0.25">
      <c r="A180">
        <v>171</v>
      </c>
      <c r="B180">
        <v>81.900000000000006</v>
      </c>
      <c r="C180">
        <v>152.25</v>
      </c>
      <c r="D180">
        <v>3</v>
      </c>
      <c r="E180" s="20">
        <f t="shared" si="5"/>
        <v>12.545194992650348</v>
      </c>
      <c r="F180" s="20">
        <f t="shared" si="4"/>
        <v>-9.5451949926503481</v>
      </c>
    </row>
    <row r="181" spans="1:6" x14ac:dyDescent="0.25">
      <c r="A181">
        <v>172</v>
      </c>
      <c r="B181">
        <v>75</v>
      </c>
      <c r="C181">
        <v>125.75</v>
      </c>
      <c r="D181">
        <v>0.7</v>
      </c>
      <c r="E181" s="20">
        <f t="shared" si="5"/>
        <v>9.6316094795325071</v>
      </c>
      <c r="F181" s="20">
        <f t="shared" si="4"/>
        <v>-8.9316094795325078</v>
      </c>
    </row>
    <row r="182" spans="1:6" x14ac:dyDescent="0.25">
      <c r="A182">
        <v>173</v>
      </c>
      <c r="B182">
        <v>90.3</v>
      </c>
      <c r="C182">
        <v>177.25</v>
      </c>
      <c r="D182">
        <v>20.5</v>
      </c>
      <c r="E182" s="20">
        <f t="shared" si="5"/>
        <v>17.169057827401865</v>
      </c>
      <c r="F182" s="20">
        <f t="shared" si="4"/>
        <v>3.3309421725981352</v>
      </c>
    </row>
    <row r="183" spans="1:6" x14ac:dyDescent="0.25">
      <c r="A183">
        <v>174</v>
      </c>
      <c r="B183">
        <v>90.3</v>
      </c>
      <c r="C183">
        <v>176.25</v>
      </c>
      <c r="D183">
        <v>16.899999999999999</v>
      </c>
      <c r="E183" s="20">
        <f t="shared" si="5"/>
        <v>17.317371904240105</v>
      </c>
      <c r="F183" s="20">
        <f t="shared" si="4"/>
        <v>-0.41737190424010606</v>
      </c>
    </row>
    <row r="184" spans="1:6" x14ac:dyDescent="0.25">
      <c r="A184">
        <v>175</v>
      </c>
      <c r="B184">
        <v>108.8</v>
      </c>
      <c r="C184">
        <v>226.75</v>
      </c>
      <c r="D184">
        <v>25.3</v>
      </c>
      <c r="E184" s="20">
        <f t="shared" si="5"/>
        <v>28.177120902550577</v>
      </c>
      <c r="F184" s="20">
        <f t="shared" si="4"/>
        <v>-2.8771209025505762</v>
      </c>
    </row>
    <row r="185" spans="1:6" x14ac:dyDescent="0.25">
      <c r="A185">
        <v>176</v>
      </c>
      <c r="B185">
        <v>79.400000000000006</v>
      </c>
      <c r="C185">
        <v>145.25</v>
      </c>
      <c r="D185">
        <v>9.9</v>
      </c>
      <c r="E185" s="20">
        <f t="shared" si="5"/>
        <v>11.103716519890781</v>
      </c>
      <c r="F185" s="20">
        <f t="shared" si="4"/>
        <v>-1.2037165198907811</v>
      </c>
    </row>
    <row r="186" spans="1:6" x14ac:dyDescent="0.25">
      <c r="A186">
        <v>177</v>
      </c>
      <c r="B186">
        <v>83.2</v>
      </c>
      <c r="C186">
        <v>151</v>
      </c>
      <c r="D186">
        <v>13.1</v>
      </c>
      <c r="E186" s="20">
        <f t="shared" si="5"/>
        <v>14.020019634224301</v>
      </c>
      <c r="F186" s="20">
        <f t="shared" si="4"/>
        <v>-0.92001963422430144</v>
      </c>
    </row>
    <row r="187" spans="1:6" x14ac:dyDescent="0.25">
      <c r="A187">
        <v>178</v>
      </c>
      <c r="B187">
        <v>110.3</v>
      </c>
      <c r="C187">
        <v>241.25</v>
      </c>
      <c r="D187">
        <v>29.9</v>
      </c>
      <c r="E187" s="20">
        <f t="shared" si="5"/>
        <v>27.514372994772444</v>
      </c>
      <c r="F187" s="20">
        <f t="shared" si="4"/>
        <v>2.3856270052275548</v>
      </c>
    </row>
    <row r="188" spans="1:6" x14ac:dyDescent="0.25">
      <c r="A188">
        <v>179</v>
      </c>
      <c r="B188">
        <v>92.7</v>
      </c>
      <c r="C188">
        <v>187.25</v>
      </c>
      <c r="D188">
        <v>22.5</v>
      </c>
      <c r="E188" s="20">
        <f t="shared" si="5"/>
        <v>18.066406989221626</v>
      </c>
      <c r="F188" s="20">
        <f t="shared" si="4"/>
        <v>4.4335930107783739</v>
      </c>
    </row>
    <row r="189" spans="1:6" x14ac:dyDescent="0.25">
      <c r="A189">
        <v>180</v>
      </c>
      <c r="B189">
        <v>104.5</v>
      </c>
      <c r="C189">
        <v>234.75</v>
      </c>
      <c r="D189">
        <v>16.899999999999999</v>
      </c>
      <c r="E189" s="20">
        <f t="shared" si="5"/>
        <v>22.725563829565807</v>
      </c>
      <c r="F189" s="20">
        <f t="shared" si="4"/>
        <v>-5.8255638295658088</v>
      </c>
    </row>
    <row r="190" spans="1:6" x14ac:dyDescent="0.25">
      <c r="A190">
        <v>181</v>
      </c>
      <c r="B190">
        <v>104.6</v>
      </c>
      <c r="C190">
        <v>219.25</v>
      </c>
      <c r="D190">
        <v>26.6</v>
      </c>
      <c r="E190" s="20">
        <f t="shared" si="5"/>
        <v>25.123619100983603</v>
      </c>
      <c r="F190" s="20">
        <f t="shared" si="4"/>
        <v>1.476380899016398</v>
      </c>
    </row>
    <row r="191" spans="1:6" x14ac:dyDescent="0.25">
      <c r="A191">
        <v>182</v>
      </c>
      <c r="B191">
        <v>69.400000000000006</v>
      </c>
      <c r="C191">
        <v>118.5</v>
      </c>
      <c r="D191">
        <v>0</v>
      </c>
      <c r="E191" s="20">
        <f t="shared" si="5"/>
        <v>5.1524100328047417</v>
      </c>
      <c r="F191" s="20">
        <f t="shared" si="4"/>
        <v>-5.1524100328047417</v>
      </c>
    </row>
    <row r="192" spans="1:6" x14ac:dyDescent="0.25">
      <c r="A192">
        <v>183</v>
      </c>
      <c r="B192">
        <v>83.6</v>
      </c>
      <c r="C192">
        <v>145.75</v>
      </c>
      <c r="D192">
        <v>11.5</v>
      </c>
      <c r="E192" s="20">
        <f t="shared" si="5"/>
        <v>15.195416859325416</v>
      </c>
      <c r="F192" s="20">
        <f t="shared" si="4"/>
        <v>-3.695416859325416</v>
      </c>
    </row>
    <row r="193" spans="1:6" x14ac:dyDescent="0.25">
      <c r="A193">
        <v>184</v>
      </c>
      <c r="B193">
        <v>86.8</v>
      </c>
      <c r="C193">
        <v>159.25</v>
      </c>
      <c r="D193">
        <v>12.1</v>
      </c>
      <c r="E193" s="20">
        <f t="shared" si="5"/>
        <v>16.367163395612042</v>
      </c>
      <c r="F193" s="20">
        <f t="shared" si="4"/>
        <v>-4.2671633956120427</v>
      </c>
    </row>
    <row r="194" spans="1:6" x14ac:dyDescent="0.25">
      <c r="A194">
        <v>185</v>
      </c>
      <c r="B194">
        <v>90.4</v>
      </c>
      <c r="C194">
        <v>170.5</v>
      </c>
      <c r="D194">
        <v>17.5</v>
      </c>
      <c r="E194" s="20">
        <f t="shared" si="5"/>
        <v>18.269364926485078</v>
      </c>
      <c r="F194" s="20">
        <f t="shared" si="4"/>
        <v>-0.76936492648507837</v>
      </c>
    </row>
    <row r="195" spans="1:6" x14ac:dyDescent="0.25">
      <c r="A195">
        <v>186</v>
      </c>
      <c r="B195">
        <v>83.7</v>
      </c>
      <c r="C195">
        <v>167.5</v>
      </c>
      <c r="D195">
        <v>8.6</v>
      </c>
      <c r="E195" s="20">
        <f t="shared" si="5"/>
        <v>12.068772768518802</v>
      </c>
      <c r="F195" s="20">
        <f t="shared" si="4"/>
        <v>-3.4687727685188019</v>
      </c>
    </row>
    <row r="196" spans="1:6" x14ac:dyDescent="0.25">
      <c r="A196">
        <v>187</v>
      </c>
      <c r="B196">
        <v>109.3</v>
      </c>
      <c r="C196">
        <v>232.75</v>
      </c>
      <c r="D196">
        <v>23.6</v>
      </c>
      <c r="E196" s="20">
        <f t="shared" si="5"/>
        <v>27.783171843646592</v>
      </c>
      <c r="F196" s="20">
        <f t="shared" si="4"/>
        <v>-4.1831718436465906</v>
      </c>
    </row>
    <row r="197" spans="1:6" x14ac:dyDescent="0.25">
      <c r="A197">
        <v>188</v>
      </c>
      <c r="B197">
        <v>98.9</v>
      </c>
      <c r="C197">
        <v>210.5</v>
      </c>
      <c r="D197">
        <v>20.399999999999999</v>
      </c>
      <c r="E197" s="20">
        <f t="shared" si="5"/>
        <v>20.767703689088112</v>
      </c>
      <c r="F197" s="20">
        <f t="shared" si="4"/>
        <v>-0.36770368908811335</v>
      </c>
    </row>
    <row r="198" spans="1:6" x14ac:dyDescent="0.25">
      <c r="A198">
        <v>189</v>
      </c>
      <c r="B198">
        <v>98</v>
      </c>
      <c r="C198">
        <v>202.25</v>
      </c>
      <c r="D198">
        <v>20.5</v>
      </c>
      <c r="E198" s="20">
        <f t="shared" si="5"/>
        <v>21.098611099177777</v>
      </c>
      <c r="F198" s="20">
        <f t="shared" si="4"/>
        <v>-0.59861109917777711</v>
      </c>
    </row>
    <row r="199" spans="1:6" x14ac:dyDescent="0.25">
      <c r="A199">
        <v>190</v>
      </c>
      <c r="B199">
        <v>101.2</v>
      </c>
      <c r="C199">
        <v>185</v>
      </c>
      <c r="D199">
        <v>24.4</v>
      </c>
      <c r="E199" s="20">
        <f t="shared" si="5"/>
        <v>26.831015498240287</v>
      </c>
      <c r="F199" s="20">
        <f t="shared" si="4"/>
        <v>-2.4310154982402885</v>
      </c>
    </row>
    <row r="200" spans="1:6" x14ac:dyDescent="0.25">
      <c r="A200">
        <v>191</v>
      </c>
      <c r="B200">
        <v>80.599999999999994</v>
      </c>
      <c r="C200">
        <v>153</v>
      </c>
      <c r="D200">
        <v>11.4</v>
      </c>
      <c r="E200" s="20">
        <f t="shared" si="5"/>
        <v>11.144527389495483</v>
      </c>
      <c r="F200" s="20">
        <f t="shared" si="4"/>
        <v>0.25547261050451731</v>
      </c>
    </row>
    <row r="201" spans="1:6" x14ac:dyDescent="0.25">
      <c r="A201">
        <v>192</v>
      </c>
      <c r="B201">
        <v>113.7</v>
      </c>
      <c r="C201">
        <v>244.25</v>
      </c>
      <c r="D201">
        <v>38.1</v>
      </c>
      <c r="E201" s="20">
        <f t="shared" si="5"/>
        <v>30.441791498710778</v>
      </c>
      <c r="F201" s="20">
        <f t="shared" si="4"/>
        <v>7.6582085012892236</v>
      </c>
    </row>
    <row r="202" spans="1:6" x14ac:dyDescent="0.25">
      <c r="A202">
        <v>193</v>
      </c>
      <c r="B202">
        <v>94.1</v>
      </c>
      <c r="C202">
        <v>193.5</v>
      </c>
      <c r="D202">
        <v>15.9</v>
      </c>
      <c r="E202" s="20">
        <f t="shared" si="5"/>
        <v>18.52806313493388</v>
      </c>
      <c r="F202" s="20">
        <f t="shared" ref="F202:F261" si="6">(D202-E202)</f>
        <v>-2.6280631349338801</v>
      </c>
    </row>
    <row r="203" spans="1:6" x14ac:dyDescent="0.25">
      <c r="A203">
        <v>194</v>
      </c>
      <c r="B203">
        <v>105.7</v>
      </c>
      <c r="C203">
        <v>224.75</v>
      </c>
      <c r="D203">
        <v>24.7</v>
      </c>
      <c r="E203" s="20">
        <f t="shared" ref="E203:E261" si="7">$Q$6+$P$6*B203+$O$6*C203</f>
        <v>25.398949563049293</v>
      </c>
      <c r="F203" s="20">
        <f t="shared" si="6"/>
        <v>-0.69894956304929323</v>
      </c>
    </row>
    <row r="204" spans="1:6" x14ac:dyDescent="0.25">
      <c r="A204">
        <v>195</v>
      </c>
      <c r="B204">
        <v>85.6</v>
      </c>
      <c r="C204">
        <v>162.75</v>
      </c>
      <c r="D204">
        <v>22.8</v>
      </c>
      <c r="E204" s="20">
        <f t="shared" si="7"/>
        <v>14.65781916157713</v>
      </c>
      <c r="F204" s="20">
        <f t="shared" si="6"/>
        <v>8.1421808384228704</v>
      </c>
    </row>
    <row r="205" spans="1:6" x14ac:dyDescent="0.25">
      <c r="A205">
        <v>196</v>
      </c>
      <c r="B205">
        <v>96.6</v>
      </c>
      <c r="C205">
        <v>180</v>
      </c>
      <c r="D205">
        <v>25.5</v>
      </c>
      <c r="E205" s="20">
        <f t="shared" si="7"/>
        <v>23.009980182877342</v>
      </c>
      <c r="F205" s="20">
        <f t="shared" si="6"/>
        <v>2.4900198171226577</v>
      </c>
    </row>
    <row r="206" spans="1:6" x14ac:dyDescent="0.25">
      <c r="A206">
        <v>197</v>
      </c>
      <c r="B206">
        <v>86</v>
      </c>
      <c r="C206">
        <v>156.25</v>
      </c>
      <c r="D206">
        <v>22</v>
      </c>
      <c r="E206" s="20">
        <f t="shared" si="7"/>
        <v>16.018608982726047</v>
      </c>
      <c r="F206" s="20">
        <f t="shared" si="6"/>
        <v>5.9813910172739533</v>
      </c>
    </row>
    <row r="207" spans="1:6" x14ac:dyDescent="0.25">
      <c r="A207">
        <v>198</v>
      </c>
      <c r="B207">
        <v>89.7</v>
      </c>
      <c r="C207">
        <v>168</v>
      </c>
      <c r="D207">
        <v>17.7</v>
      </c>
      <c r="E207" s="20">
        <f t="shared" si="7"/>
        <v>17.945840555605059</v>
      </c>
      <c r="F207" s="20">
        <f t="shared" si="6"/>
        <v>-0.24584055560506002</v>
      </c>
    </row>
    <row r="208" spans="1:6" x14ac:dyDescent="0.25">
      <c r="A208">
        <v>199</v>
      </c>
      <c r="B208">
        <v>78</v>
      </c>
      <c r="C208">
        <v>167.25</v>
      </c>
      <c r="D208">
        <v>6.6</v>
      </c>
      <c r="E208" s="20">
        <f t="shared" si="7"/>
        <v>6.4521877034982431</v>
      </c>
      <c r="F208" s="20">
        <f t="shared" si="6"/>
        <v>0.14781229650175653</v>
      </c>
    </row>
    <row r="209" spans="1:6" x14ac:dyDescent="0.25">
      <c r="A209">
        <v>200</v>
      </c>
      <c r="B209">
        <v>89.7</v>
      </c>
      <c r="C209">
        <v>170.75</v>
      </c>
      <c r="D209">
        <v>23.6</v>
      </c>
      <c r="E209" s="20">
        <f t="shared" si="7"/>
        <v>17.537976844299902</v>
      </c>
      <c r="F209" s="20">
        <f t="shared" si="6"/>
        <v>6.0620231557000999</v>
      </c>
    </row>
    <row r="210" spans="1:6" x14ac:dyDescent="0.25">
      <c r="A210">
        <v>201</v>
      </c>
      <c r="B210">
        <v>89.2</v>
      </c>
      <c r="C210">
        <v>178.25</v>
      </c>
      <c r="D210">
        <v>12.2</v>
      </c>
      <c r="E210" s="20">
        <f t="shared" si="7"/>
        <v>15.929685865887649</v>
      </c>
      <c r="F210" s="20">
        <f t="shared" si="6"/>
        <v>-3.7296858658876495</v>
      </c>
    </row>
    <row r="211" spans="1:6" x14ac:dyDescent="0.25">
      <c r="A211">
        <v>202</v>
      </c>
      <c r="B211">
        <v>85.7</v>
      </c>
      <c r="C211">
        <v>150</v>
      </c>
      <c r="D211">
        <v>22.1</v>
      </c>
      <c r="E211" s="20">
        <f t="shared" si="7"/>
        <v>16.648010721689783</v>
      </c>
      <c r="F211" s="20">
        <f t="shared" si="6"/>
        <v>5.4519892783102186</v>
      </c>
    </row>
    <row r="212" spans="1:6" x14ac:dyDescent="0.25">
      <c r="A212">
        <v>203</v>
      </c>
      <c r="B212">
        <v>103.1</v>
      </c>
      <c r="C212">
        <v>200.5</v>
      </c>
      <c r="D212">
        <v>28.7</v>
      </c>
      <c r="E212" s="20">
        <f t="shared" si="7"/>
        <v>26.416701835324261</v>
      </c>
      <c r="F212" s="20">
        <f t="shared" si="6"/>
        <v>2.2832981646757382</v>
      </c>
    </row>
    <row r="213" spans="1:6" x14ac:dyDescent="0.25">
      <c r="A213">
        <v>204</v>
      </c>
      <c r="B213">
        <v>89.1</v>
      </c>
      <c r="C213">
        <v>184</v>
      </c>
      <c r="D213">
        <v>6</v>
      </c>
      <c r="E213" s="20">
        <f t="shared" si="7"/>
        <v>14.977692843642675</v>
      </c>
      <c r="F213" s="20">
        <f t="shared" si="6"/>
        <v>-8.9776928436426751</v>
      </c>
    </row>
    <row r="214" spans="1:6" x14ac:dyDescent="0.25">
      <c r="A214">
        <v>205</v>
      </c>
      <c r="B214">
        <v>113.9</v>
      </c>
      <c r="C214">
        <v>223</v>
      </c>
      <c r="D214">
        <v>34.799999999999997</v>
      </c>
      <c r="E214" s="20">
        <f t="shared" si="7"/>
        <v>33.791839792373551</v>
      </c>
      <c r="F214" s="20">
        <f t="shared" si="6"/>
        <v>1.008160207626446</v>
      </c>
    </row>
    <row r="215" spans="1:6" x14ac:dyDescent="0.25">
      <c r="A215">
        <v>206</v>
      </c>
      <c r="B215">
        <v>96.3</v>
      </c>
      <c r="C215">
        <v>208.75</v>
      </c>
      <c r="D215">
        <v>16.600000000000001</v>
      </c>
      <c r="E215" s="20">
        <f t="shared" si="7"/>
        <v>18.448389232502691</v>
      </c>
      <c r="F215" s="20">
        <f t="shared" si="6"/>
        <v>-1.84838923250269</v>
      </c>
    </row>
    <row r="216" spans="1:6" x14ac:dyDescent="0.25">
      <c r="A216">
        <v>207</v>
      </c>
      <c r="B216">
        <v>93.9</v>
      </c>
      <c r="C216">
        <v>166</v>
      </c>
      <c r="D216">
        <v>32.9</v>
      </c>
      <c r="E216" s="20">
        <f t="shared" si="7"/>
        <v>22.408326087135293</v>
      </c>
      <c r="F216" s="20">
        <f t="shared" si="6"/>
        <v>10.491673912864705</v>
      </c>
    </row>
    <row r="217" spans="1:6" x14ac:dyDescent="0.25">
      <c r="A217">
        <v>208</v>
      </c>
      <c r="B217">
        <v>101.3</v>
      </c>
      <c r="C217">
        <v>195</v>
      </c>
      <c r="D217">
        <v>32.799999999999997</v>
      </c>
      <c r="E217" s="20">
        <f t="shared" si="7"/>
        <v>25.447061810282971</v>
      </c>
      <c r="F217" s="20">
        <f t="shared" si="6"/>
        <v>7.3529381897170261</v>
      </c>
    </row>
    <row r="218" spans="1:6" x14ac:dyDescent="0.25">
      <c r="A218">
        <v>209</v>
      </c>
      <c r="B218">
        <v>83.9</v>
      </c>
      <c r="C218">
        <v>160.5</v>
      </c>
      <c r="D218">
        <v>9.6</v>
      </c>
      <c r="E218" s="20">
        <f t="shared" si="7"/>
        <v>13.305345467236659</v>
      </c>
      <c r="F218" s="20">
        <f t="shared" si="6"/>
        <v>-3.7053454672366595</v>
      </c>
    </row>
    <row r="219" spans="1:6" x14ac:dyDescent="0.25">
      <c r="A219">
        <v>210</v>
      </c>
      <c r="B219">
        <v>84.4</v>
      </c>
      <c r="C219">
        <v>159.75</v>
      </c>
      <c r="D219">
        <v>10.8</v>
      </c>
      <c r="E219" s="20">
        <f t="shared" si="7"/>
        <v>13.912516426990791</v>
      </c>
      <c r="F219" s="20">
        <f t="shared" si="6"/>
        <v>-3.1125164269907906</v>
      </c>
    </row>
    <row r="220" spans="1:6" x14ac:dyDescent="0.25">
      <c r="A220">
        <v>211</v>
      </c>
      <c r="B220">
        <v>79.400000000000006</v>
      </c>
      <c r="C220">
        <v>140.5</v>
      </c>
      <c r="D220">
        <v>7.1</v>
      </c>
      <c r="E220" s="20">
        <f t="shared" si="7"/>
        <v>11.808208384872422</v>
      </c>
      <c r="F220" s="20">
        <f t="shared" si="6"/>
        <v>-4.7082083848724228</v>
      </c>
    </row>
    <row r="221" spans="1:6" x14ac:dyDescent="0.25">
      <c r="A221">
        <v>212</v>
      </c>
      <c r="B221">
        <v>104</v>
      </c>
      <c r="C221">
        <v>216.25</v>
      </c>
      <c r="D221">
        <v>27.2</v>
      </c>
      <c r="E221" s="20">
        <f t="shared" si="7"/>
        <v>24.973438848947801</v>
      </c>
      <c r="F221" s="20">
        <f t="shared" si="6"/>
        <v>2.2265611510521985</v>
      </c>
    </row>
    <row r="222" spans="1:6" x14ac:dyDescent="0.25">
      <c r="A222">
        <v>213</v>
      </c>
      <c r="B222">
        <v>89.7</v>
      </c>
      <c r="C222">
        <v>168.25</v>
      </c>
      <c r="D222">
        <v>19.5</v>
      </c>
      <c r="E222" s="20">
        <f t="shared" si="7"/>
        <v>17.908762036395498</v>
      </c>
      <c r="F222" s="20">
        <f t="shared" si="6"/>
        <v>1.5912379636045024</v>
      </c>
    </row>
    <row r="223" spans="1:6" x14ac:dyDescent="0.25">
      <c r="A223">
        <v>214</v>
      </c>
      <c r="B223">
        <v>97.6</v>
      </c>
      <c r="C223">
        <v>194.75</v>
      </c>
      <c r="D223">
        <v>18.7</v>
      </c>
      <c r="E223" s="20">
        <f t="shared" si="7"/>
        <v>21.814218353764218</v>
      </c>
      <c r="F223" s="20">
        <f t="shared" si="6"/>
        <v>-3.114218353764219</v>
      </c>
    </row>
    <row r="224" spans="1:6" x14ac:dyDescent="0.25">
      <c r="A224">
        <v>215</v>
      </c>
      <c r="B224">
        <v>87.6</v>
      </c>
      <c r="C224">
        <v>172.75</v>
      </c>
      <c r="D224">
        <v>19.5</v>
      </c>
      <c r="E224" s="20">
        <f t="shared" si="7"/>
        <v>15.158420001696523</v>
      </c>
      <c r="F224" s="20">
        <f t="shared" si="6"/>
        <v>4.3415799983034766</v>
      </c>
    </row>
    <row r="225" spans="1:6" x14ac:dyDescent="0.25">
      <c r="A225">
        <v>216</v>
      </c>
      <c r="B225">
        <v>122.1</v>
      </c>
      <c r="C225">
        <v>219</v>
      </c>
      <c r="D225">
        <v>47.5</v>
      </c>
      <c r="E225" s="20">
        <f t="shared" si="7"/>
        <v>42.518436694583841</v>
      </c>
      <c r="F225" s="20">
        <f t="shared" si="6"/>
        <v>4.9815633054161594</v>
      </c>
    </row>
    <row r="226" spans="1:6" x14ac:dyDescent="0.25">
      <c r="A226">
        <v>217</v>
      </c>
      <c r="B226">
        <v>81.099999999999994</v>
      </c>
      <c r="C226">
        <v>149.25</v>
      </c>
      <c r="D226">
        <v>13.6</v>
      </c>
      <c r="E226" s="20">
        <f t="shared" si="7"/>
        <v>12.196640579764335</v>
      </c>
      <c r="F226" s="20">
        <f t="shared" si="6"/>
        <v>1.403359420235665</v>
      </c>
    </row>
    <row r="227" spans="1:6" x14ac:dyDescent="0.25">
      <c r="A227">
        <v>218</v>
      </c>
      <c r="B227">
        <v>81.5</v>
      </c>
      <c r="C227">
        <v>154.5</v>
      </c>
      <c r="D227">
        <v>7.5</v>
      </c>
      <c r="E227" s="20">
        <f t="shared" si="7"/>
        <v>11.814739998063935</v>
      </c>
      <c r="F227" s="20">
        <f t="shared" si="6"/>
        <v>-4.3147399980639349</v>
      </c>
    </row>
    <row r="228" spans="1:6" x14ac:dyDescent="0.25">
      <c r="A228">
        <v>219</v>
      </c>
      <c r="B228">
        <v>100</v>
      </c>
      <c r="C228">
        <v>199.25</v>
      </c>
      <c r="D228">
        <v>24.5</v>
      </c>
      <c r="E228" s="20">
        <f t="shared" si="7"/>
        <v>23.527294938194284</v>
      </c>
      <c r="F228" s="20">
        <f t="shared" si="6"/>
        <v>0.97270506180571559</v>
      </c>
    </row>
    <row r="229" spans="1:6" x14ac:dyDescent="0.25">
      <c r="A229">
        <v>220</v>
      </c>
      <c r="B229">
        <v>88.7</v>
      </c>
      <c r="C229">
        <v>154.5</v>
      </c>
      <c r="D229">
        <v>15</v>
      </c>
      <c r="E229" s="20">
        <f t="shared" si="7"/>
        <v>18.956209788670385</v>
      </c>
      <c r="F229" s="20">
        <f t="shared" si="6"/>
        <v>-3.9562097886703853</v>
      </c>
    </row>
    <row r="230" spans="1:6" x14ac:dyDescent="0.25">
      <c r="A230">
        <v>221</v>
      </c>
      <c r="B230">
        <v>91.8</v>
      </c>
      <c r="C230">
        <v>153.25</v>
      </c>
      <c r="D230">
        <v>12.4</v>
      </c>
      <c r="E230" s="20">
        <f t="shared" si="7"/>
        <v>22.216401877895965</v>
      </c>
      <c r="F230" s="20">
        <f t="shared" si="6"/>
        <v>-9.8164018778959647</v>
      </c>
    </row>
    <row r="231" spans="1:6" x14ac:dyDescent="0.25">
      <c r="A231">
        <v>222</v>
      </c>
      <c r="B231">
        <v>110.4</v>
      </c>
      <c r="C231">
        <v>230</v>
      </c>
      <c r="D231">
        <v>26</v>
      </c>
      <c r="E231" s="20">
        <f t="shared" si="7"/>
        <v>29.282093439627737</v>
      </c>
      <c r="F231" s="20">
        <f t="shared" si="6"/>
        <v>-3.2820934396277366</v>
      </c>
    </row>
    <row r="232" spans="1:6" x14ac:dyDescent="0.25">
      <c r="A232">
        <v>223</v>
      </c>
      <c r="B232">
        <v>87.6</v>
      </c>
      <c r="C232">
        <v>161.75</v>
      </c>
      <c r="D232">
        <v>11.5</v>
      </c>
      <c r="E232" s="20">
        <f t="shared" si="7"/>
        <v>16.789874846917158</v>
      </c>
      <c r="F232" s="20">
        <f t="shared" si="6"/>
        <v>-5.2898748469171579</v>
      </c>
    </row>
    <row r="233" spans="1:6" x14ac:dyDescent="0.25">
      <c r="A233">
        <v>224</v>
      </c>
      <c r="B233">
        <v>82.8</v>
      </c>
      <c r="C233">
        <v>142.25</v>
      </c>
      <c r="D233">
        <v>5.2</v>
      </c>
      <c r="E233" s="20">
        <f t="shared" si="7"/>
        <v>14.92101948485854</v>
      </c>
      <c r="F233" s="20">
        <f t="shared" si="6"/>
        <v>-9.7210194848585409</v>
      </c>
    </row>
    <row r="234" spans="1:6" x14ac:dyDescent="0.25">
      <c r="A234">
        <v>225</v>
      </c>
      <c r="B234">
        <v>95.3</v>
      </c>
      <c r="C234">
        <v>179.75</v>
      </c>
      <c r="D234">
        <v>10.9</v>
      </c>
      <c r="E234" s="20">
        <f t="shared" si="7"/>
        <v>21.757626656560749</v>
      </c>
      <c r="F234" s="20">
        <f t="shared" si="6"/>
        <v>-10.857626656560749</v>
      </c>
    </row>
    <row r="235" spans="1:6" x14ac:dyDescent="0.25">
      <c r="A235">
        <v>226</v>
      </c>
      <c r="B235">
        <v>78.2</v>
      </c>
      <c r="C235">
        <v>126.5</v>
      </c>
      <c r="D235">
        <v>12.5</v>
      </c>
      <c r="E235" s="20">
        <f t="shared" si="7"/>
        <v>12.694360495506704</v>
      </c>
      <c r="F235" s="20">
        <f t="shared" si="6"/>
        <v>-0.19436049550670376</v>
      </c>
    </row>
    <row r="236" spans="1:6" x14ac:dyDescent="0.25">
      <c r="A236">
        <v>227</v>
      </c>
      <c r="B236">
        <v>91.1</v>
      </c>
      <c r="C236">
        <v>169.5</v>
      </c>
      <c r="D236">
        <v>14.8</v>
      </c>
      <c r="E236" s="20">
        <f t="shared" si="7"/>
        <v>19.111988566298937</v>
      </c>
      <c r="F236" s="20">
        <f t="shared" si="6"/>
        <v>-4.3119885662989361</v>
      </c>
    </row>
    <row r="237" spans="1:6" x14ac:dyDescent="0.25">
      <c r="A237">
        <v>228</v>
      </c>
      <c r="B237">
        <v>96.7</v>
      </c>
      <c r="C237">
        <v>198.5</v>
      </c>
      <c r="D237">
        <v>25.2</v>
      </c>
      <c r="E237" s="20">
        <f t="shared" si="7"/>
        <v>20.36535684179502</v>
      </c>
      <c r="F237" s="20">
        <f t="shared" si="6"/>
        <v>4.8346431582049796</v>
      </c>
    </row>
    <row r="238" spans="1:6" x14ac:dyDescent="0.25">
      <c r="A238">
        <v>229</v>
      </c>
      <c r="B238">
        <v>89.4</v>
      </c>
      <c r="C238">
        <v>174.5</v>
      </c>
      <c r="D238">
        <v>14.9</v>
      </c>
      <c r="E238" s="20">
        <f t="shared" si="7"/>
        <v>16.684237814881225</v>
      </c>
      <c r="F238" s="20">
        <f t="shared" si="6"/>
        <v>-1.7842378148812248</v>
      </c>
    </row>
    <row r="239" spans="1:6" x14ac:dyDescent="0.25">
      <c r="A239">
        <v>230</v>
      </c>
      <c r="B239">
        <v>93</v>
      </c>
      <c r="C239">
        <v>167.75</v>
      </c>
      <c r="D239">
        <v>17</v>
      </c>
      <c r="E239" s="20">
        <f t="shared" si="7"/>
        <v>21.25609272884256</v>
      </c>
      <c r="F239" s="20">
        <f t="shared" si="6"/>
        <v>-4.2560927288425603</v>
      </c>
    </row>
    <row r="240" spans="1:6" x14ac:dyDescent="0.25">
      <c r="A240">
        <v>231</v>
      </c>
      <c r="B240">
        <v>86.4</v>
      </c>
      <c r="C240">
        <v>147.75</v>
      </c>
      <c r="D240">
        <v>10.6</v>
      </c>
      <c r="E240" s="20">
        <f t="shared" si="7"/>
        <v>17.676026957551453</v>
      </c>
      <c r="F240" s="20">
        <f t="shared" si="6"/>
        <v>-7.0760269575514538</v>
      </c>
    </row>
    <row r="241" spans="1:6" x14ac:dyDescent="0.25">
      <c r="A241">
        <v>232</v>
      </c>
      <c r="B241">
        <v>96.7</v>
      </c>
      <c r="C241">
        <v>182.25</v>
      </c>
      <c r="D241">
        <v>16.100000000000001</v>
      </c>
      <c r="E241" s="20">
        <f t="shared" si="7"/>
        <v>22.775460590416415</v>
      </c>
      <c r="F241" s="20">
        <f t="shared" si="6"/>
        <v>-6.6754605904164137</v>
      </c>
    </row>
    <row r="242" spans="1:6" x14ac:dyDescent="0.25">
      <c r="A242">
        <v>233</v>
      </c>
      <c r="B242">
        <v>88.1</v>
      </c>
      <c r="C242">
        <v>175.5</v>
      </c>
      <c r="D242">
        <v>15.4</v>
      </c>
      <c r="E242" s="20">
        <f t="shared" si="7"/>
        <v>15.246491692516816</v>
      </c>
      <c r="F242" s="20">
        <f t="shared" si="6"/>
        <v>0.15350830748318423</v>
      </c>
    </row>
    <row r="243" spans="1:6" x14ac:dyDescent="0.25">
      <c r="A243">
        <v>234</v>
      </c>
      <c r="B243">
        <v>94.9</v>
      </c>
      <c r="C243">
        <v>161.75</v>
      </c>
      <c r="D243">
        <v>26.7</v>
      </c>
      <c r="E243" s="20">
        <f t="shared" si="7"/>
        <v>24.030531717948719</v>
      </c>
      <c r="F243" s="20">
        <f t="shared" si="6"/>
        <v>2.6694682820512803</v>
      </c>
    </row>
    <row r="244" spans="1:6" x14ac:dyDescent="0.25">
      <c r="A244">
        <v>235</v>
      </c>
      <c r="B244">
        <v>93.3</v>
      </c>
      <c r="C244">
        <v>157.75</v>
      </c>
      <c r="D244">
        <v>25.8</v>
      </c>
      <c r="E244" s="20">
        <f t="shared" si="7"/>
        <v>23.036794738500234</v>
      </c>
      <c r="F244" s="20">
        <f t="shared" si="6"/>
        <v>2.7632052614997669</v>
      </c>
    </row>
    <row r="245" spans="1:6" x14ac:dyDescent="0.25">
      <c r="A245">
        <v>236</v>
      </c>
      <c r="B245">
        <v>95.6</v>
      </c>
      <c r="C245">
        <v>168.75</v>
      </c>
      <c r="D245">
        <v>18.600000000000001</v>
      </c>
      <c r="E245" s="20">
        <f t="shared" si="7"/>
        <v>23.686642743056645</v>
      </c>
      <c r="F245" s="20">
        <f t="shared" si="6"/>
        <v>-5.0866427430566432</v>
      </c>
    </row>
    <row r="246" spans="1:6" x14ac:dyDescent="0.25">
      <c r="A246">
        <v>237</v>
      </c>
      <c r="B246">
        <v>98.2</v>
      </c>
      <c r="C246">
        <v>191.5</v>
      </c>
      <c r="D246">
        <v>24.8</v>
      </c>
      <c r="E246" s="20">
        <f t="shared" si="7"/>
        <v>22.891361586039032</v>
      </c>
      <c r="F246" s="20">
        <f t="shared" si="6"/>
        <v>1.9086384139609684</v>
      </c>
    </row>
    <row r="247" spans="1:6" x14ac:dyDescent="0.25">
      <c r="A247">
        <v>238</v>
      </c>
      <c r="B247">
        <v>113.8</v>
      </c>
      <c r="C247">
        <v>219.15</v>
      </c>
      <c r="D247">
        <v>27.3</v>
      </c>
      <c r="E247" s="20">
        <f t="shared" si="7"/>
        <v>34.263661907775678</v>
      </c>
      <c r="F247" s="20">
        <f t="shared" si="6"/>
        <v>-6.963661907775677</v>
      </c>
    </row>
    <row r="248" spans="1:6" x14ac:dyDescent="0.25">
      <c r="A248">
        <v>239</v>
      </c>
      <c r="B248">
        <v>82.8</v>
      </c>
      <c r="C248">
        <v>155.25</v>
      </c>
      <c r="D248">
        <v>12.4</v>
      </c>
      <c r="E248" s="20">
        <f t="shared" si="7"/>
        <v>12.992936485961426</v>
      </c>
      <c r="F248" s="20">
        <f t="shared" si="6"/>
        <v>-0.59293648596142567</v>
      </c>
    </row>
    <row r="249" spans="1:6" x14ac:dyDescent="0.25">
      <c r="A249">
        <v>240</v>
      </c>
      <c r="B249">
        <v>100.5</v>
      </c>
      <c r="C249">
        <v>189.75</v>
      </c>
      <c r="D249">
        <v>29.9</v>
      </c>
      <c r="E249" s="20">
        <f t="shared" si="7"/>
        <v>25.432214070283013</v>
      </c>
      <c r="F249" s="20">
        <f t="shared" si="6"/>
        <v>4.4677859297169853</v>
      </c>
    </row>
    <row r="250" spans="1:6" x14ac:dyDescent="0.25">
      <c r="A250">
        <v>241</v>
      </c>
      <c r="B250">
        <v>79.7</v>
      </c>
      <c r="C250">
        <v>127.5</v>
      </c>
      <c r="D250">
        <v>17</v>
      </c>
      <c r="E250" s="20">
        <f t="shared" si="7"/>
        <v>14.033852625044798</v>
      </c>
      <c r="F250" s="20">
        <f t="shared" si="6"/>
        <v>2.9661473749552023</v>
      </c>
    </row>
    <row r="251" spans="1:6" x14ac:dyDescent="0.25">
      <c r="A251">
        <v>242</v>
      </c>
      <c r="B251">
        <v>118</v>
      </c>
      <c r="C251">
        <v>224.5</v>
      </c>
      <c r="D251">
        <v>35</v>
      </c>
      <c r="E251" s="20">
        <f t="shared" si="7"/>
        <v>37.636038974544867</v>
      </c>
      <c r="F251" s="20">
        <f t="shared" si="6"/>
        <v>-2.6360389745448671</v>
      </c>
    </row>
    <row r="252" spans="1:6" x14ac:dyDescent="0.25">
      <c r="A252">
        <v>243</v>
      </c>
      <c r="B252">
        <v>109</v>
      </c>
      <c r="C252">
        <v>234.25</v>
      </c>
      <c r="D252">
        <v>30.4</v>
      </c>
      <c r="E252" s="20">
        <f t="shared" si="7"/>
        <v>27.263139487113953</v>
      </c>
      <c r="F252" s="20">
        <f t="shared" si="6"/>
        <v>3.1368605128860452</v>
      </c>
    </row>
    <row r="253" spans="1:6" x14ac:dyDescent="0.25">
      <c r="A253">
        <v>244</v>
      </c>
      <c r="B253">
        <v>113.4</v>
      </c>
      <c r="C253">
        <v>227.75</v>
      </c>
      <c r="D253">
        <v>32.6</v>
      </c>
      <c r="E253" s="20">
        <f t="shared" si="7"/>
        <v>32.591412525266463</v>
      </c>
      <c r="F253" s="20">
        <f t="shared" si="6"/>
        <v>8.5874747335381585E-3</v>
      </c>
    </row>
    <row r="254" spans="1:6" x14ac:dyDescent="0.25">
      <c r="A254">
        <v>245</v>
      </c>
      <c r="B254">
        <v>106.1</v>
      </c>
      <c r="C254">
        <v>199.5</v>
      </c>
      <c r="D254">
        <v>29</v>
      </c>
      <c r="E254" s="20">
        <f t="shared" si="7"/>
        <v>29.540628324915183</v>
      </c>
      <c r="F254" s="20">
        <f t="shared" si="6"/>
        <v>-0.54062832491518265</v>
      </c>
    </row>
    <row r="255" spans="1:6" x14ac:dyDescent="0.25">
      <c r="A255">
        <v>246</v>
      </c>
      <c r="B255">
        <v>84.3</v>
      </c>
      <c r="C255">
        <v>155.5</v>
      </c>
      <c r="D255">
        <v>15.2</v>
      </c>
      <c r="E255" s="20">
        <f t="shared" si="7"/>
        <v>14.443664173128198</v>
      </c>
      <c r="F255" s="20">
        <f t="shared" si="6"/>
        <v>0.75633582687180123</v>
      </c>
    </row>
    <row r="256" spans="1:6" x14ac:dyDescent="0.25">
      <c r="A256">
        <v>247</v>
      </c>
      <c r="B256">
        <v>107.6</v>
      </c>
      <c r="C256">
        <v>215.5</v>
      </c>
      <c r="D256">
        <v>30.2</v>
      </c>
      <c r="E256" s="20">
        <f t="shared" si="7"/>
        <v>28.655409301879697</v>
      </c>
      <c r="F256" s="20">
        <f t="shared" si="6"/>
        <v>1.5445906981203024</v>
      </c>
    </row>
    <row r="257" spans="1:6" x14ac:dyDescent="0.25">
      <c r="A257">
        <v>248</v>
      </c>
      <c r="B257">
        <v>83.6</v>
      </c>
      <c r="C257">
        <v>134.25</v>
      </c>
      <c r="D257">
        <v>11</v>
      </c>
      <c r="E257" s="20">
        <f t="shared" si="7"/>
        <v>16.901028742965174</v>
      </c>
      <c r="F257" s="20">
        <f t="shared" si="6"/>
        <v>-5.901028742965174</v>
      </c>
    </row>
    <row r="258" spans="1:6" x14ac:dyDescent="0.25">
      <c r="A258">
        <v>249</v>
      </c>
      <c r="B258">
        <v>105</v>
      </c>
      <c r="C258">
        <v>201</v>
      </c>
      <c r="D258">
        <v>33.6</v>
      </c>
      <c r="E258" s="20">
        <f t="shared" si="7"/>
        <v>28.227099324981847</v>
      </c>
      <c r="F258" s="20">
        <f t="shared" si="6"/>
        <v>5.3729006750181547</v>
      </c>
    </row>
    <row r="259" spans="1:6" x14ac:dyDescent="0.25">
      <c r="A259">
        <v>250</v>
      </c>
      <c r="B259">
        <v>111.5</v>
      </c>
      <c r="C259">
        <v>186.75</v>
      </c>
      <c r="D259">
        <v>29.3</v>
      </c>
      <c r="E259" s="20">
        <f t="shared" si="7"/>
        <v>36.787735147557584</v>
      </c>
      <c r="F259" s="20">
        <f t="shared" si="6"/>
        <v>-7.4877351475575828</v>
      </c>
    </row>
    <row r="260" spans="1:6" x14ac:dyDescent="0.25">
      <c r="A260">
        <v>251</v>
      </c>
      <c r="B260">
        <v>101.3</v>
      </c>
      <c r="C260">
        <v>190.75</v>
      </c>
      <c r="D260">
        <v>26</v>
      </c>
      <c r="E260" s="20">
        <f t="shared" si="7"/>
        <v>26.077396636845489</v>
      </c>
      <c r="F260" s="20">
        <f t="shared" si="6"/>
        <v>-7.7396636845488587E-2</v>
      </c>
    </row>
    <row r="261" spans="1:6" x14ac:dyDescent="0.25">
      <c r="A261">
        <v>252</v>
      </c>
      <c r="B261">
        <v>108.5</v>
      </c>
      <c r="C261">
        <v>207.5</v>
      </c>
      <c r="D261">
        <v>31.9</v>
      </c>
      <c r="E261" s="20">
        <f t="shared" si="7"/>
        <v>30.734605640411427</v>
      </c>
      <c r="F261" s="20">
        <f t="shared" si="6"/>
        <v>1.1653943595885714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tabSelected="1" topLeftCell="C1" zoomScale="110" zoomScaleNormal="110" workbookViewId="0">
      <selection activeCell="O7" sqref="O7"/>
    </sheetView>
  </sheetViews>
  <sheetFormatPr defaultRowHeight="15" x14ac:dyDescent="0.25"/>
  <cols>
    <col min="2" max="3" width="10.140625" customWidth="1"/>
    <col min="4" max="4" width="10.140625" style="1" customWidth="1"/>
    <col min="5" max="5" width="9.28515625" customWidth="1"/>
    <col min="6" max="6" width="9.140625" customWidth="1"/>
    <col min="7" max="7" width="11.42578125" customWidth="1"/>
    <col min="16" max="16" width="11.42578125" customWidth="1"/>
  </cols>
  <sheetData>
    <row r="1" spans="1:20" x14ac:dyDescent="0.25">
      <c r="A1" t="s">
        <v>16</v>
      </c>
      <c r="F1" s="6"/>
    </row>
    <row r="2" spans="1:20" x14ac:dyDescent="0.25">
      <c r="A2" s="1" t="s">
        <v>31</v>
      </c>
    </row>
    <row r="3" spans="1:20" x14ac:dyDescent="0.25">
      <c r="A3" s="1" t="s">
        <v>54</v>
      </c>
    </row>
    <row r="4" spans="1:20" x14ac:dyDescent="0.25">
      <c r="A4" s="1" t="s">
        <v>55</v>
      </c>
      <c r="O4" s="5" t="s">
        <v>34</v>
      </c>
    </row>
    <row r="5" spans="1:20" x14ac:dyDescent="0.25">
      <c r="C5" s="8" t="s">
        <v>33</v>
      </c>
      <c r="D5" s="1">
        <f>COUNT(D10:D261)</f>
        <v>252</v>
      </c>
      <c r="E5" s="7"/>
      <c r="F5" s="8"/>
      <c r="O5" s="12" t="s">
        <v>3</v>
      </c>
      <c r="P5" s="12" t="s">
        <v>6</v>
      </c>
      <c r="Q5" s="12" t="s">
        <v>60</v>
      </c>
      <c r="R5" s="9" t="s">
        <v>35</v>
      </c>
      <c r="S5" s="10"/>
    </row>
    <row r="6" spans="1:20" x14ac:dyDescent="0.25">
      <c r="B6" s="11"/>
      <c r="C6" s="11"/>
      <c r="E6" s="7"/>
      <c r="F6" s="8"/>
      <c r="O6">
        <f t="array" ref="O6:Q10">LINEST(D10:D261,B10:C261,TRUE,TRUE)</f>
        <v>-2.2279679637025693E-2</v>
      </c>
      <c r="P6">
        <v>0.76851766568065727</v>
      </c>
      <c r="Q6">
        <v>-54.340471956922919</v>
      </c>
      <c r="R6" s="10" t="s">
        <v>52</v>
      </c>
      <c r="S6" s="10" t="s">
        <v>37</v>
      </c>
      <c r="T6" s="10" t="s">
        <v>38</v>
      </c>
    </row>
    <row r="7" spans="1:20" x14ac:dyDescent="0.25">
      <c r="A7" s="8" t="s">
        <v>39</v>
      </c>
      <c r="B7">
        <f>AVERAGE(B10:B261)</f>
        <v>100.82420634920639</v>
      </c>
      <c r="C7">
        <f>AVERAGE(C10:C261)</f>
        <v>178.92440476190478</v>
      </c>
      <c r="D7">
        <f>AVERAGE(D10:D261)</f>
        <v>19.158333333333328</v>
      </c>
      <c r="E7" s="7"/>
      <c r="F7" s="8"/>
      <c r="O7">
        <v>2.8686640894021866E-2</v>
      </c>
      <c r="P7">
        <v>0.10000340699839101</v>
      </c>
      <c r="Q7">
        <v>5.9662699896978166</v>
      </c>
      <c r="R7" s="10" t="s">
        <v>53</v>
      </c>
      <c r="S7" s="10" t="s">
        <v>40</v>
      </c>
      <c r="T7" s="10" t="s">
        <v>41</v>
      </c>
    </row>
    <row r="8" spans="1:20" x14ac:dyDescent="0.25">
      <c r="A8" s="8" t="s">
        <v>42</v>
      </c>
      <c r="B8">
        <f>_xlfn.STDEV.S(B10:B261)</f>
        <v>8.430475531920024</v>
      </c>
      <c r="C8">
        <f>_xlfn.STDEV.S(C10:C261)</f>
        <v>29.389159885368912</v>
      </c>
      <c r="D8">
        <f>_xlfn.STDEV.S(D10:D261)</f>
        <v>8.3839470256606319</v>
      </c>
      <c r="F8" s="12"/>
      <c r="O8">
        <v>0.49535696050826294</v>
      </c>
      <c r="P8">
        <v>5.9796788010431445</v>
      </c>
      <c r="Q8" t="e">
        <v>#N/A</v>
      </c>
      <c r="R8" s="10" t="s">
        <v>43</v>
      </c>
      <c r="S8" s="10" t="s">
        <v>44</v>
      </c>
    </row>
    <row r="9" spans="1:20" ht="15.75" customHeight="1" x14ac:dyDescent="0.25">
      <c r="A9" s="12" t="s">
        <v>45</v>
      </c>
      <c r="B9" s="4" t="s">
        <v>6</v>
      </c>
      <c r="C9" s="4" t="s">
        <v>3</v>
      </c>
      <c r="D9" s="4" t="s">
        <v>1</v>
      </c>
      <c r="E9" s="13" t="s">
        <v>46</v>
      </c>
      <c r="F9" s="13" t="s">
        <v>47</v>
      </c>
      <c r="G9" s="13"/>
      <c r="O9">
        <v>122.20904036523136</v>
      </c>
      <c r="P9">
        <v>249</v>
      </c>
      <c r="Q9" t="e">
        <v>#N/A</v>
      </c>
      <c r="R9" s="10" t="s">
        <v>48</v>
      </c>
      <c r="S9" s="10" t="s">
        <v>49</v>
      </c>
    </row>
    <row r="10" spans="1:20" x14ac:dyDescent="0.25">
      <c r="A10">
        <v>1</v>
      </c>
      <c r="B10">
        <v>93.1</v>
      </c>
      <c r="C10">
        <v>154.25</v>
      </c>
      <c r="D10">
        <v>12.3</v>
      </c>
      <c r="E10" s="20">
        <f>$Q$6+$P$6*B10+$O$6*C10</f>
        <v>13.77188213393506</v>
      </c>
      <c r="F10" s="20">
        <f t="shared" ref="F10:F73" si="0">(D10-E10)</f>
        <v>-1.4718821339350594</v>
      </c>
      <c r="O10">
        <v>8739.549417652448</v>
      </c>
      <c r="P10">
        <v>8903.383082347551</v>
      </c>
      <c r="Q10" t="e">
        <v>#N/A</v>
      </c>
      <c r="R10" s="10" t="s">
        <v>50</v>
      </c>
      <c r="S10" s="10" t="s">
        <v>51</v>
      </c>
    </row>
    <row r="11" spans="1:20" x14ac:dyDescent="0.25">
      <c r="A11">
        <v>2</v>
      </c>
      <c r="B11">
        <v>93.6</v>
      </c>
      <c r="C11">
        <v>173.25</v>
      </c>
      <c r="D11">
        <v>6.1</v>
      </c>
      <c r="E11" s="20">
        <f t="shared" ref="E11:E74" si="1">$Q$6+$P$6*B11+$O$6*C11</f>
        <v>13.732827053671903</v>
      </c>
      <c r="F11" s="20">
        <f t="shared" si="0"/>
        <v>-7.6328270536719032</v>
      </c>
      <c r="O11" s="14" t="s">
        <v>33</v>
      </c>
      <c r="P11" s="15">
        <f>COUNT(A10:A1000)</f>
        <v>252</v>
      </c>
      <c r="Q11" s="15"/>
      <c r="R11" s="15"/>
    </row>
    <row r="12" spans="1:20" x14ac:dyDescent="0.25">
      <c r="A12">
        <v>3</v>
      </c>
      <c r="B12">
        <v>95.8</v>
      </c>
      <c r="C12">
        <v>154</v>
      </c>
      <c r="D12">
        <v>25.3</v>
      </c>
      <c r="E12" s="20">
        <f t="shared" si="1"/>
        <v>15.852449751182096</v>
      </c>
      <c r="F12" s="20">
        <f t="shared" si="0"/>
        <v>9.4475502488179046</v>
      </c>
      <c r="O12" s="14" t="s">
        <v>56</v>
      </c>
      <c r="P12" s="15">
        <f>P11-P9</f>
        <v>3</v>
      </c>
      <c r="Q12" s="16" t="s">
        <v>57</v>
      </c>
      <c r="R12" s="1">
        <f>P11*LN(P10/P11) + 2*P12</f>
        <v>904.31889443342982</v>
      </c>
    </row>
    <row r="13" spans="1:20" x14ac:dyDescent="0.25">
      <c r="A13">
        <v>4</v>
      </c>
      <c r="B13">
        <v>101.8</v>
      </c>
      <c r="C13">
        <v>184.75</v>
      </c>
      <c r="D13">
        <v>10.4</v>
      </c>
      <c r="E13" s="20">
        <f t="shared" si="1"/>
        <v>19.778455596427499</v>
      </c>
      <c r="F13" s="20">
        <f t="shared" si="0"/>
        <v>-9.3784555964274983</v>
      </c>
      <c r="O13" s="17" t="s">
        <v>58</v>
      </c>
      <c r="P13" s="18">
        <f>O8-(P12-1)/P9*(1-O8)</f>
        <v>0.49130360276134138</v>
      </c>
      <c r="Q13" s="16" t="s">
        <v>59</v>
      </c>
      <c r="R13" s="1">
        <f>P11*LN(P10/P11) + P12*LN(P11)</f>
        <v>914.90718169596414</v>
      </c>
    </row>
    <row r="14" spans="1:20" x14ac:dyDescent="0.25">
      <c r="A14">
        <v>5</v>
      </c>
      <c r="B14">
        <v>97.3</v>
      </c>
      <c r="C14">
        <v>184.25</v>
      </c>
      <c r="D14">
        <v>28.7</v>
      </c>
      <c r="E14" s="20">
        <f t="shared" si="1"/>
        <v>16.331265940683046</v>
      </c>
      <c r="F14" s="20">
        <f t="shared" si="0"/>
        <v>12.368734059316953</v>
      </c>
    </row>
    <row r="15" spans="1:20" x14ac:dyDescent="0.25">
      <c r="A15">
        <v>6</v>
      </c>
      <c r="B15">
        <v>104.5</v>
      </c>
      <c r="C15">
        <v>210.25</v>
      </c>
      <c r="D15">
        <v>20.9</v>
      </c>
      <c r="E15" s="20">
        <f t="shared" si="1"/>
        <v>21.28532146302112</v>
      </c>
      <c r="F15" s="20">
        <f t="shared" si="0"/>
        <v>-0.38532146302112125</v>
      </c>
    </row>
    <row r="16" spans="1:20" x14ac:dyDescent="0.25">
      <c r="A16">
        <v>7</v>
      </c>
      <c r="B16">
        <v>105.1</v>
      </c>
      <c r="C16">
        <v>181</v>
      </c>
      <c r="D16">
        <v>19.2</v>
      </c>
      <c r="E16" s="20">
        <f t="shared" si="1"/>
        <v>22.398112691812507</v>
      </c>
      <c r="F16" s="20">
        <f t="shared" si="0"/>
        <v>-3.1981126918125078</v>
      </c>
    </row>
    <row r="17" spans="1:6" x14ac:dyDescent="0.25">
      <c r="A17">
        <v>8</v>
      </c>
      <c r="B17">
        <v>99.6</v>
      </c>
      <c r="C17">
        <v>176</v>
      </c>
      <c r="D17">
        <v>12.4</v>
      </c>
      <c r="E17" s="20">
        <f t="shared" si="1"/>
        <v>18.282663928754026</v>
      </c>
      <c r="F17" s="20">
        <f t="shared" si="0"/>
        <v>-5.8826639287540257</v>
      </c>
    </row>
    <row r="18" spans="1:6" x14ac:dyDescent="0.25">
      <c r="A18">
        <v>9</v>
      </c>
      <c r="B18">
        <v>100.9</v>
      </c>
      <c r="C18">
        <v>191</v>
      </c>
      <c r="D18">
        <v>4.0999999999999996</v>
      </c>
      <c r="E18" s="20">
        <f t="shared" si="1"/>
        <v>18.947541699583496</v>
      </c>
      <c r="F18" s="20">
        <f t="shared" si="0"/>
        <v>-14.847541699583497</v>
      </c>
    </row>
    <row r="19" spans="1:6" x14ac:dyDescent="0.25">
      <c r="A19">
        <v>10</v>
      </c>
      <c r="B19">
        <v>99.6</v>
      </c>
      <c r="C19">
        <v>198.25</v>
      </c>
      <c r="D19">
        <v>11.7</v>
      </c>
      <c r="E19" s="20">
        <f t="shared" si="1"/>
        <v>17.786941056830202</v>
      </c>
      <c r="F19" s="20">
        <f t="shared" si="0"/>
        <v>-6.0869410568302023</v>
      </c>
    </row>
    <row r="20" spans="1:6" x14ac:dyDescent="0.25">
      <c r="A20">
        <v>11</v>
      </c>
      <c r="B20">
        <v>101.5</v>
      </c>
      <c r="C20">
        <v>186.25</v>
      </c>
      <c r="D20">
        <v>7.1</v>
      </c>
      <c r="E20" s="20">
        <f t="shared" si="1"/>
        <v>19.514480777267753</v>
      </c>
      <c r="F20" s="20">
        <f t="shared" si="0"/>
        <v>-12.414480777267753</v>
      </c>
    </row>
    <row r="21" spans="1:6" x14ac:dyDescent="0.25">
      <c r="A21">
        <v>12</v>
      </c>
      <c r="B21">
        <v>103.6</v>
      </c>
      <c r="C21">
        <v>216</v>
      </c>
      <c r="D21">
        <v>7.8</v>
      </c>
      <c r="E21" s="20">
        <f t="shared" si="1"/>
        <v>20.465547405995615</v>
      </c>
      <c r="F21" s="20">
        <f t="shared" si="0"/>
        <v>-12.665547405995614</v>
      </c>
    </row>
    <row r="22" spans="1:6" x14ac:dyDescent="0.25">
      <c r="A22">
        <v>13</v>
      </c>
      <c r="B22">
        <v>102</v>
      </c>
      <c r="C22">
        <v>180.5</v>
      </c>
      <c r="D22">
        <v>20.8</v>
      </c>
      <c r="E22" s="20">
        <f t="shared" si="1"/>
        <v>20.026847768020978</v>
      </c>
      <c r="F22" s="20">
        <f t="shared" si="0"/>
        <v>0.77315223197902228</v>
      </c>
    </row>
    <row r="23" spans="1:6" x14ac:dyDescent="0.25">
      <c r="A23">
        <v>14</v>
      </c>
      <c r="B23">
        <v>104.1</v>
      </c>
      <c r="C23">
        <v>205.25</v>
      </c>
      <c r="D23">
        <v>21.2</v>
      </c>
      <c r="E23" s="20">
        <f t="shared" si="1"/>
        <v>21.089312794933974</v>
      </c>
      <c r="F23" s="20">
        <f t="shared" si="0"/>
        <v>0.11068720506602503</v>
      </c>
    </row>
    <row r="24" spans="1:6" x14ac:dyDescent="0.25">
      <c r="A24">
        <v>15</v>
      </c>
      <c r="B24">
        <v>101.3</v>
      </c>
      <c r="C24">
        <v>187.75</v>
      </c>
      <c r="D24">
        <v>22.1</v>
      </c>
      <c r="E24" s="20">
        <f t="shared" si="1"/>
        <v>19.327357724676091</v>
      </c>
      <c r="F24" s="20">
        <f t="shared" si="0"/>
        <v>2.7726422753239106</v>
      </c>
    </row>
    <row r="25" spans="1:6" x14ac:dyDescent="0.25">
      <c r="A25">
        <v>16</v>
      </c>
      <c r="B25">
        <v>99.1</v>
      </c>
      <c r="C25">
        <v>162.75</v>
      </c>
      <c r="D25">
        <v>20.9</v>
      </c>
      <c r="E25" s="20">
        <f t="shared" si="1"/>
        <v>18.193610851104285</v>
      </c>
      <c r="F25" s="20">
        <f t="shared" si="0"/>
        <v>2.7063891488957132</v>
      </c>
    </row>
    <row r="26" spans="1:6" x14ac:dyDescent="0.25">
      <c r="A26">
        <v>17</v>
      </c>
      <c r="B26">
        <v>101.9</v>
      </c>
      <c r="C26">
        <v>195.75</v>
      </c>
      <c r="D26">
        <v>29</v>
      </c>
      <c r="E26" s="20">
        <f t="shared" si="1"/>
        <v>19.610230886988283</v>
      </c>
      <c r="F26" s="20">
        <f t="shared" si="0"/>
        <v>9.3897691130117167</v>
      </c>
    </row>
    <row r="27" spans="1:6" x14ac:dyDescent="0.25">
      <c r="A27">
        <v>18</v>
      </c>
      <c r="B27">
        <v>107.6</v>
      </c>
      <c r="C27">
        <v>209.25</v>
      </c>
      <c r="D27">
        <v>22.9</v>
      </c>
      <c r="E27" s="20">
        <f t="shared" si="1"/>
        <v>23.690005906268173</v>
      </c>
      <c r="F27" s="20">
        <f t="shared" si="0"/>
        <v>-0.79000590626817413</v>
      </c>
    </row>
    <row r="28" spans="1:6" x14ac:dyDescent="0.25">
      <c r="A28">
        <v>19</v>
      </c>
      <c r="B28">
        <v>106.8</v>
      </c>
      <c r="C28">
        <v>183.75</v>
      </c>
      <c r="D28">
        <v>16</v>
      </c>
      <c r="E28" s="20">
        <f t="shared" si="1"/>
        <v>23.643323604467803</v>
      </c>
      <c r="F28" s="20">
        <f t="shared" si="0"/>
        <v>-7.6433236044678026</v>
      </c>
    </row>
    <row r="29" spans="1:6" x14ac:dyDescent="0.25">
      <c r="A29">
        <v>20</v>
      </c>
      <c r="B29">
        <v>106.2</v>
      </c>
      <c r="C29">
        <v>211.75</v>
      </c>
      <c r="D29">
        <v>16.5</v>
      </c>
      <c r="E29" s="20">
        <f t="shared" si="1"/>
        <v>22.558381975222698</v>
      </c>
      <c r="F29" s="20">
        <f t="shared" si="0"/>
        <v>-6.0583819752226979</v>
      </c>
    </row>
    <row r="30" spans="1:6" x14ac:dyDescent="0.25">
      <c r="A30">
        <v>21</v>
      </c>
      <c r="B30">
        <v>103.3</v>
      </c>
      <c r="C30">
        <v>179</v>
      </c>
      <c r="D30">
        <v>19.100000000000001</v>
      </c>
      <c r="E30" s="20">
        <f t="shared" si="1"/>
        <v>21.059340252861375</v>
      </c>
      <c r="F30" s="20">
        <f t="shared" si="0"/>
        <v>-1.9593402528613737</v>
      </c>
    </row>
    <row r="31" spans="1:6" x14ac:dyDescent="0.25">
      <c r="A31">
        <v>22</v>
      </c>
      <c r="B31">
        <v>111.4</v>
      </c>
      <c r="C31">
        <v>200.5</v>
      </c>
      <c r="D31">
        <v>15.2</v>
      </c>
      <c r="E31" s="20">
        <f t="shared" si="1"/>
        <v>26.805320232678657</v>
      </c>
      <c r="F31" s="20">
        <f t="shared" si="0"/>
        <v>-11.605320232678658</v>
      </c>
    </row>
    <row r="32" spans="1:6" x14ac:dyDescent="0.25">
      <c r="A32">
        <v>23</v>
      </c>
      <c r="B32">
        <v>86</v>
      </c>
      <c r="C32">
        <v>140.25</v>
      </c>
      <c r="D32">
        <v>15.6</v>
      </c>
      <c r="E32" s="20">
        <f t="shared" si="1"/>
        <v>8.6273222225207462</v>
      </c>
      <c r="F32" s="20">
        <f t="shared" si="0"/>
        <v>6.9726777774792534</v>
      </c>
    </row>
    <row r="33" spans="1:6" x14ac:dyDescent="0.25">
      <c r="A33">
        <v>24</v>
      </c>
      <c r="B33">
        <v>86.7</v>
      </c>
      <c r="C33">
        <v>148.75</v>
      </c>
      <c r="D33">
        <v>17.7</v>
      </c>
      <c r="E33" s="20">
        <f t="shared" si="1"/>
        <v>8.9759073115824979</v>
      </c>
      <c r="F33" s="20">
        <f t="shared" si="0"/>
        <v>8.7240926884175014</v>
      </c>
    </row>
    <row r="34" spans="1:6" x14ac:dyDescent="0.25">
      <c r="A34">
        <v>25</v>
      </c>
      <c r="B34">
        <v>90.2</v>
      </c>
      <c r="C34">
        <v>151.25</v>
      </c>
      <c r="D34">
        <v>14</v>
      </c>
      <c r="E34" s="20">
        <f t="shared" si="1"/>
        <v>11.610019942372235</v>
      </c>
      <c r="F34" s="20">
        <f t="shared" si="0"/>
        <v>2.3899800576277652</v>
      </c>
    </row>
    <row r="35" spans="1:6" x14ac:dyDescent="0.25">
      <c r="A35">
        <v>26</v>
      </c>
      <c r="B35">
        <v>89.6</v>
      </c>
      <c r="C35">
        <v>159.25</v>
      </c>
      <c r="D35">
        <v>3.7</v>
      </c>
      <c r="E35" s="20">
        <f t="shared" si="1"/>
        <v>10.970671905867629</v>
      </c>
      <c r="F35" s="20">
        <f t="shared" si="0"/>
        <v>-7.270671905867629</v>
      </c>
    </row>
    <row r="36" spans="1:6" x14ac:dyDescent="0.25">
      <c r="A36">
        <v>27</v>
      </c>
      <c r="B36">
        <v>88.6</v>
      </c>
      <c r="C36">
        <v>131.5</v>
      </c>
      <c r="D36">
        <v>7.9</v>
      </c>
      <c r="E36" s="20">
        <f t="shared" si="1"/>
        <v>10.82041535011443</v>
      </c>
      <c r="F36" s="20">
        <f t="shared" si="0"/>
        <v>-2.9204153501144301</v>
      </c>
    </row>
    <row r="37" spans="1:6" x14ac:dyDescent="0.25">
      <c r="A37">
        <v>28</v>
      </c>
      <c r="B37">
        <v>97.4</v>
      </c>
      <c r="C37">
        <v>148</v>
      </c>
      <c r="D37">
        <v>22.9</v>
      </c>
      <c r="E37" s="20">
        <f t="shared" si="1"/>
        <v>17.215756094093297</v>
      </c>
      <c r="F37" s="20">
        <f t="shared" si="0"/>
        <v>5.6842439059067011</v>
      </c>
    </row>
    <row r="38" spans="1:6" x14ac:dyDescent="0.25">
      <c r="A38">
        <v>29</v>
      </c>
      <c r="B38">
        <v>93.5</v>
      </c>
      <c r="C38">
        <v>133.25</v>
      </c>
      <c r="D38">
        <v>3.7</v>
      </c>
      <c r="E38" s="20">
        <f t="shared" si="1"/>
        <v>14.547162472584862</v>
      </c>
      <c r="F38" s="20">
        <f t="shared" si="0"/>
        <v>-10.847162472584863</v>
      </c>
    </row>
    <row r="39" spans="1:6" x14ac:dyDescent="0.25">
      <c r="A39">
        <v>30</v>
      </c>
      <c r="B39">
        <v>97.4</v>
      </c>
      <c r="C39">
        <v>160.75</v>
      </c>
      <c r="D39">
        <v>8.8000000000000007</v>
      </c>
      <c r="E39" s="20">
        <f t="shared" si="1"/>
        <v>16.931690178721219</v>
      </c>
      <c r="F39" s="20">
        <f t="shared" si="0"/>
        <v>-8.1316901787212181</v>
      </c>
    </row>
    <row r="40" spans="1:6" x14ac:dyDescent="0.25">
      <c r="A40">
        <v>31</v>
      </c>
      <c r="B40">
        <v>100.5</v>
      </c>
      <c r="C40">
        <v>182</v>
      </c>
      <c r="D40">
        <v>11.9</v>
      </c>
      <c r="E40" s="20">
        <f t="shared" si="1"/>
        <v>18.840651750044465</v>
      </c>
      <c r="F40" s="20">
        <f t="shared" si="0"/>
        <v>-6.9406517500444647</v>
      </c>
    </row>
    <row r="41" spans="1:6" x14ac:dyDescent="0.25">
      <c r="A41">
        <v>32</v>
      </c>
      <c r="B41">
        <v>93.5</v>
      </c>
      <c r="C41">
        <v>160.25</v>
      </c>
      <c r="D41">
        <v>5.7</v>
      </c>
      <c r="E41" s="20">
        <f t="shared" si="1"/>
        <v>13.945611122385168</v>
      </c>
      <c r="F41" s="20">
        <f t="shared" si="0"/>
        <v>-8.2456111223851671</v>
      </c>
    </row>
    <row r="42" spans="1:6" x14ac:dyDescent="0.25">
      <c r="A42">
        <v>33</v>
      </c>
      <c r="B42">
        <v>93</v>
      </c>
      <c r="C42">
        <v>168</v>
      </c>
      <c r="D42">
        <v>11.8</v>
      </c>
      <c r="E42" s="20">
        <f t="shared" si="1"/>
        <v>13.388684772357887</v>
      </c>
      <c r="F42" s="20">
        <f t="shared" si="0"/>
        <v>-1.5886847723578867</v>
      </c>
    </row>
    <row r="43" spans="1:6" x14ac:dyDescent="0.25">
      <c r="A43">
        <v>34</v>
      </c>
      <c r="B43">
        <v>111.7</v>
      </c>
      <c r="C43">
        <v>218.5</v>
      </c>
      <c r="D43">
        <v>21.3</v>
      </c>
      <c r="E43" s="20">
        <f t="shared" si="1"/>
        <v>26.634841298916388</v>
      </c>
      <c r="F43" s="20">
        <f t="shared" si="0"/>
        <v>-5.3348412989163876</v>
      </c>
    </row>
    <row r="44" spans="1:6" x14ac:dyDescent="0.25">
      <c r="A44">
        <v>35</v>
      </c>
      <c r="B44">
        <v>117</v>
      </c>
      <c r="C44">
        <v>247.25</v>
      </c>
      <c r="D44">
        <v>32.299999999999997</v>
      </c>
      <c r="E44" s="20">
        <f t="shared" si="1"/>
        <v>30.067444137459386</v>
      </c>
      <c r="F44" s="20">
        <f t="shared" si="0"/>
        <v>2.232555862540611</v>
      </c>
    </row>
    <row r="45" spans="1:6" x14ac:dyDescent="0.25">
      <c r="A45">
        <v>36</v>
      </c>
      <c r="B45">
        <v>118.5</v>
      </c>
      <c r="C45">
        <v>191.75</v>
      </c>
      <c r="D45">
        <v>40.1</v>
      </c>
      <c r="E45" s="20">
        <f t="shared" si="1"/>
        <v>32.456742855835287</v>
      </c>
      <c r="F45" s="20">
        <f t="shared" si="0"/>
        <v>7.6432571441647141</v>
      </c>
    </row>
    <row r="46" spans="1:6" x14ac:dyDescent="0.25">
      <c r="A46">
        <v>37</v>
      </c>
      <c r="B46">
        <v>106.5</v>
      </c>
      <c r="C46">
        <v>202.25</v>
      </c>
      <c r="D46">
        <v>24.2</v>
      </c>
      <c r="E46" s="20">
        <f t="shared" si="1"/>
        <v>23.000594231478637</v>
      </c>
      <c r="F46" s="20">
        <f t="shared" si="0"/>
        <v>1.1994057685213626</v>
      </c>
    </row>
    <row r="47" spans="1:6" x14ac:dyDescent="0.25">
      <c r="A47">
        <v>38</v>
      </c>
      <c r="B47">
        <v>105.6</v>
      </c>
      <c r="C47">
        <v>196.75</v>
      </c>
      <c r="D47">
        <v>28.4</v>
      </c>
      <c r="E47" s="20">
        <f t="shared" si="1"/>
        <v>22.431466570369686</v>
      </c>
      <c r="F47" s="20">
        <f t="shared" si="0"/>
        <v>5.9685334296303125</v>
      </c>
    </row>
    <row r="48" spans="1:6" x14ac:dyDescent="0.25">
      <c r="A48">
        <v>39</v>
      </c>
      <c r="B48">
        <v>136.19999999999999</v>
      </c>
      <c r="C48">
        <v>363.15</v>
      </c>
      <c r="D48">
        <v>35.200000000000003</v>
      </c>
      <c r="E48" s="20">
        <f t="shared" si="1"/>
        <v>42.240768448596711</v>
      </c>
      <c r="F48" s="20">
        <f t="shared" si="0"/>
        <v>-7.0407684485967081</v>
      </c>
    </row>
    <row r="49" spans="1:6" x14ac:dyDescent="0.25">
      <c r="A49">
        <v>40</v>
      </c>
      <c r="B49">
        <v>114.8</v>
      </c>
      <c r="C49">
        <v>203</v>
      </c>
      <c r="D49">
        <v>32.6</v>
      </c>
      <c r="E49" s="20">
        <f t="shared" si="1"/>
        <v>29.36258109690031</v>
      </c>
      <c r="F49" s="20">
        <f t="shared" si="0"/>
        <v>3.2374189030996909</v>
      </c>
    </row>
    <row r="50" spans="1:6" x14ac:dyDescent="0.25">
      <c r="A50">
        <v>41</v>
      </c>
      <c r="B50">
        <v>128.30000000000001</v>
      </c>
      <c r="C50">
        <v>262.75</v>
      </c>
      <c r="D50">
        <v>34.5</v>
      </c>
      <c r="E50" s="20">
        <f t="shared" si="1"/>
        <v>38.406358725276917</v>
      </c>
      <c r="F50" s="20">
        <f t="shared" si="0"/>
        <v>-3.9063587252769167</v>
      </c>
    </row>
    <row r="51" spans="1:6" x14ac:dyDescent="0.25">
      <c r="A51">
        <v>42</v>
      </c>
      <c r="B51">
        <v>106</v>
      </c>
      <c r="C51">
        <v>205</v>
      </c>
      <c r="D51">
        <v>32.9</v>
      </c>
      <c r="E51" s="20">
        <f t="shared" si="1"/>
        <v>22.555066279636485</v>
      </c>
      <c r="F51" s="20">
        <f t="shared" si="0"/>
        <v>10.344933720363514</v>
      </c>
    </row>
    <row r="52" spans="1:6" x14ac:dyDescent="0.25">
      <c r="A52">
        <v>43</v>
      </c>
      <c r="B52">
        <v>113.3</v>
      </c>
      <c r="C52">
        <v>217</v>
      </c>
      <c r="D52">
        <v>31.6</v>
      </c>
      <c r="E52" s="20">
        <f t="shared" si="1"/>
        <v>27.897889083460974</v>
      </c>
      <c r="F52" s="20">
        <f t="shared" si="0"/>
        <v>3.7021109165390271</v>
      </c>
    </row>
    <row r="53" spans="1:6" x14ac:dyDescent="0.25">
      <c r="A53">
        <v>44</v>
      </c>
      <c r="B53">
        <v>106.6</v>
      </c>
      <c r="C53">
        <v>212</v>
      </c>
      <c r="D53">
        <v>32</v>
      </c>
      <c r="E53" s="20">
        <f t="shared" si="1"/>
        <v>22.86021912158569</v>
      </c>
      <c r="F53" s="20">
        <f t="shared" si="0"/>
        <v>9.1397808784143102</v>
      </c>
    </row>
    <row r="54" spans="1:6" x14ac:dyDescent="0.25">
      <c r="A54">
        <v>45</v>
      </c>
      <c r="B54">
        <v>85.1</v>
      </c>
      <c r="C54">
        <v>125.25</v>
      </c>
      <c r="D54">
        <v>7.7</v>
      </c>
      <c r="E54" s="20">
        <f t="shared" si="1"/>
        <v>8.2698515179635397</v>
      </c>
      <c r="F54" s="20">
        <f t="shared" si="0"/>
        <v>-0.5698515179635395</v>
      </c>
    </row>
    <row r="55" spans="1:6" x14ac:dyDescent="0.25">
      <c r="A55">
        <v>46</v>
      </c>
      <c r="B55">
        <v>96.6</v>
      </c>
      <c r="C55">
        <v>164.25</v>
      </c>
      <c r="D55">
        <v>13.9</v>
      </c>
      <c r="E55" s="20">
        <f t="shared" si="1"/>
        <v>16.238897167447107</v>
      </c>
      <c r="F55" s="20">
        <f t="shared" si="0"/>
        <v>-2.3388971674471062</v>
      </c>
    </row>
    <row r="56" spans="1:6" x14ac:dyDescent="0.25">
      <c r="A56">
        <v>47</v>
      </c>
      <c r="B56">
        <v>88.2</v>
      </c>
      <c r="C56">
        <v>133.5</v>
      </c>
      <c r="D56">
        <v>10.8</v>
      </c>
      <c r="E56" s="20">
        <f t="shared" si="1"/>
        <v>10.468448924568133</v>
      </c>
      <c r="F56" s="20">
        <f t="shared" si="0"/>
        <v>0.33155107543186801</v>
      </c>
    </row>
    <row r="57" spans="1:6" x14ac:dyDescent="0.25">
      <c r="A57">
        <v>48</v>
      </c>
      <c r="B57">
        <v>89.8</v>
      </c>
      <c r="C57">
        <v>148.5</v>
      </c>
      <c r="D57">
        <v>5.6</v>
      </c>
      <c r="E57" s="20">
        <f t="shared" si="1"/>
        <v>11.36388199510178</v>
      </c>
      <c r="F57" s="20">
        <f t="shared" si="0"/>
        <v>-5.7638819951017801</v>
      </c>
    </row>
    <row r="58" spans="1:6" x14ac:dyDescent="0.25">
      <c r="A58">
        <v>49</v>
      </c>
      <c r="B58">
        <v>92.3</v>
      </c>
      <c r="C58">
        <v>135.75</v>
      </c>
      <c r="D58">
        <v>13.6</v>
      </c>
      <c r="E58" s="20">
        <f t="shared" si="1"/>
        <v>13.569242074675511</v>
      </c>
      <c r="F58" s="20">
        <f t="shared" si="0"/>
        <v>3.0757925324488511E-2</v>
      </c>
    </row>
    <row r="59" spans="1:6" x14ac:dyDescent="0.25">
      <c r="A59">
        <v>50</v>
      </c>
      <c r="B59">
        <v>83.4</v>
      </c>
      <c r="C59">
        <v>127.5</v>
      </c>
      <c r="D59">
        <v>4</v>
      </c>
      <c r="E59" s="20">
        <f t="shared" si="1"/>
        <v>6.9132422071231296</v>
      </c>
      <c r="F59" s="20">
        <f t="shared" si="0"/>
        <v>-2.9132422071231296</v>
      </c>
    </row>
    <row r="60" spans="1:6" x14ac:dyDescent="0.25">
      <c r="A60">
        <v>51</v>
      </c>
      <c r="B60">
        <v>90.2</v>
      </c>
      <c r="C60">
        <v>158.25</v>
      </c>
      <c r="D60">
        <v>10.199999999999999</v>
      </c>
      <c r="E60" s="20">
        <f t="shared" si="1"/>
        <v>11.454062184913056</v>
      </c>
      <c r="F60" s="20">
        <f t="shared" si="0"/>
        <v>-1.2540621849130567</v>
      </c>
    </row>
    <row r="61" spans="1:6" x14ac:dyDescent="0.25">
      <c r="A61">
        <v>52</v>
      </c>
      <c r="B61">
        <v>89.2</v>
      </c>
      <c r="C61">
        <v>139.25</v>
      </c>
      <c r="D61">
        <v>6.6</v>
      </c>
      <c r="E61" s="20">
        <f t="shared" si="1"/>
        <v>11.108858432335882</v>
      </c>
      <c r="F61" s="20">
        <f t="shared" si="0"/>
        <v>-4.5088584323358827</v>
      </c>
    </row>
    <row r="62" spans="1:6" x14ac:dyDescent="0.25">
      <c r="A62">
        <v>53</v>
      </c>
      <c r="B62">
        <v>89.7</v>
      </c>
      <c r="C62">
        <v>137.25</v>
      </c>
      <c r="D62">
        <v>8</v>
      </c>
      <c r="E62" s="20">
        <f t="shared" si="1"/>
        <v>11.537676624450263</v>
      </c>
      <c r="F62" s="20">
        <f t="shared" si="0"/>
        <v>-3.5376766244502633</v>
      </c>
    </row>
    <row r="63" spans="1:6" x14ac:dyDescent="0.25">
      <c r="A63">
        <v>54</v>
      </c>
      <c r="B63">
        <v>93.3</v>
      </c>
      <c r="C63">
        <v>152.75</v>
      </c>
      <c r="D63">
        <v>6.3</v>
      </c>
      <c r="E63" s="20">
        <f t="shared" si="1"/>
        <v>13.959005186526722</v>
      </c>
      <c r="F63" s="20">
        <f t="shared" si="0"/>
        <v>-7.6590051865267226</v>
      </c>
    </row>
    <row r="64" spans="1:6" x14ac:dyDescent="0.25">
      <c r="A64">
        <v>55</v>
      </c>
      <c r="B64">
        <v>87.6</v>
      </c>
      <c r="C64">
        <v>136.25</v>
      </c>
      <c r="D64">
        <v>3.9</v>
      </c>
      <c r="E64" s="20">
        <f t="shared" si="1"/>
        <v>9.9460692061578975</v>
      </c>
      <c r="F64" s="20">
        <f t="shared" si="0"/>
        <v>-6.0460692061578971</v>
      </c>
    </row>
    <row r="65" spans="1:6" x14ac:dyDescent="0.25">
      <c r="A65">
        <v>56</v>
      </c>
      <c r="B65">
        <v>107.6</v>
      </c>
      <c r="C65">
        <v>198</v>
      </c>
      <c r="D65">
        <v>22.6</v>
      </c>
      <c r="E65" s="20">
        <f t="shared" si="1"/>
        <v>23.940652302184713</v>
      </c>
      <c r="F65" s="20">
        <f t="shared" si="0"/>
        <v>-1.3406523021847114</v>
      </c>
    </row>
    <row r="66" spans="1:6" x14ac:dyDescent="0.25">
      <c r="A66">
        <v>57</v>
      </c>
      <c r="B66">
        <v>100</v>
      </c>
      <c r="C66">
        <v>181.5</v>
      </c>
      <c r="D66">
        <v>20.399999999999999</v>
      </c>
      <c r="E66" s="20">
        <f t="shared" si="1"/>
        <v>18.467532757022646</v>
      </c>
      <c r="F66" s="20">
        <f t="shared" si="0"/>
        <v>1.9324672429773528</v>
      </c>
    </row>
    <row r="67" spans="1:6" x14ac:dyDescent="0.25">
      <c r="A67">
        <v>58</v>
      </c>
      <c r="B67">
        <v>111.5</v>
      </c>
      <c r="C67">
        <v>201.25</v>
      </c>
      <c r="D67">
        <v>28</v>
      </c>
      <c r="E67" s="20">
        <f t="shared" si="1"/>
        <v>26.865462239518941</v>
      </c>
      <c r="F67" s="20">
        <f t="shared" si="0"/>
        <v>1.1345377604810594</v>
      </c>
    </row>
    <row r="68" spans="1:6" x14ac:dyDescent="0.25">
      <c r="A68">
        <v>59</v>
      </c>
      <c r="B68">
        <v>115.4</v>
      </c>
      <c r="C68">
        <v>202.5</v>
      </c>
      <c r="D68">
        <v>31.5</v>
      </c>
      <c r="E68" s="20">
        <f t="shared" si="1"/>
        <v>29.83483153612724</v>
      </c>
      <c r="F68" s="20">
        <f t="shared" si="0"/>
        <v>1.6651684638727602</v>
      </c>
    </row>
    <row r="69" spans="1:6" x14ac:dyDescent="0.25">
      <c r="A69">
        <v>60</v>
      </c>
      <c r="B69">
        <v>104.8</v>
      </c>
      <c r="C69">
        <v>179.75</v>
      </c>
      <c r="D69">
        <v>24.6</v>
      </c>
      <c r="E69" s="20">
        <f t="shared" si="1"/>
        <v>22.195406991654597</v>
      </c>
      <c r="F69" s="20">
        <f t="shared" si="0"/>
        <v>2.4045930083454046</v>
      </c>
    </row>
    <row r="70" spans="1:6" x14ac:dyDescent="0.25">
      <c r="A70">
        <v>61</v>
      </c>
      <c r="B70">
        <v>112.3</v>
      </c>
      <c r="C70">
        <v>216</v>
      </c>
      <c r="D70">
        <v>26.1</v>
      </c>
      <c r="E70" s="20">
        <f t="shared" si="1"/>
        <v>27.151651097417336</v>
      </c>
      <c r="F70" s="20">
        <f t="shared" si="0"/>
        <v>-1.0516510974173343</v>
      </c>
    </row>
    <row r="71" spans="1:6" x14ac:dyDescent="0.25">
      <c r="A71">
        <v>62</v>
      </c>
      <c r="B71">
        <v>102.9</v>
      </c>
      <c r="C71">
        <v>178.75</v>
      </c>
      <c r="D71">
        <v>29.8</v>
      </c>
      <c r="E71" s="20">
        <f t="shared" si="1"/>
        <v>20.757503106498383</v>
      </c>
      <c r="F71" s="20">
        <f t="shared" si="0"/>
        <v>9.0424968935016174</v>
      </c>
    </row>
    <row r="72" spans="1:6" x14ac:dyDescent="0.25">
      <c r="A72">
        <v>63</v>
      </c>
      <c r="B72">
        <v>107.6</v>
      </c>
      <c r="C72">
        <v>193.25</v>
      </c>
      <c r="D72">
        <v>30.7</v>
      </c>
      <c r="E72" s="20">
        <f t="shared" si="1"/>
        <v>24.046480780460584</v>
      </c>
      <c r="F72" s="20">
        <f t="shared" si="0"/>
        <v>6.6535192195394153</v>
      </c>
    </row>
    <row r="73" spans="1:6" x14ac:dyDescent="0.25">
      <c r="A73">
        <v>64</v>
      </c>
      <c r="B73">
        <v>105.3</v>
      </c>
      <c r="C73">
        <v>178</v>
      </c>
      <c r="D73">
        <v>25.8</v>
      </c>
      <c r="E73" s="20">
        <f t="shared" si="1"/>
        <v>22.618655263859722</v>
      </c>
      <c r="F73" s="20">
        <f t="shared" si="0"/>
        <v>3.1813447361402787</v>
      </c>
    </row>
    <row r="74" spans="1:6" x14ac:dyDescent="0.25">
      <c r="A74">
        <v>65</v>
      </c>
      <c r="B74">
        <v>105.3</v>
      </c>
      <c r="C74">
        <v>205.5</v>
      </c>
      <c r="D74">
        <v>32.299999999999997</v>
      </c>
      <c r="E74" s="20">
        <f t="shared" si="1"/>
        <v>22.005964073841518</v>
      </c>
      <c r="F74" s="20">
        <f t="shared" ref="F74:F137" si="2">(D74-E74)</f>
        <v>10.294035926158479</v>
      </c>
    </row>
    <row r="75" spans="1:6" x14ac:dyDescent="0.25">
      <c r="A75">
        <v>66</v>
      </c>
      <c r="B75">
        <v>103</v>
      </c>
      <c r="C75">
        <v>183.5</v>
      </c>
      <c r="D75">
        <v>30</v>
      </c>
      <c r="E75" s="20">
        <f t="shared" ref="E75:E138" si="3">$Q$6+$P$6*B75+$O$6*C75</f>
        <v>20.728526394790563</v>
      </c>
      <c r="F75" s="20">
        <f t="shared" si="2"/>
        <v>9.2714736052094366</v>
      </c>
    </row>
    <row r="76" spans="1:6" x14ac:dyDescent="0.25">
      <c r="A76">
        <v>67</v>
      </c>
      <c r="B76">
        <v>90</v>
      </c>
      <c r="C76">
        <v>151.5</v>
      </c>
      <c r="D76">
        <v>21.5</v>
      </c>
      <c r="E76" s="20">
        <f t="shared" si="3"/>
        <v>11.450746489326841</v>
      </c>
      <c r="F76" s="20">
        <f t="shared" si="2"/>
        <v>10.049253510673159</v>
      </c>
    </row>
    <row r="77" spans="1:6" x14ac:dyDescent="0.25">
      <c r="A77">
        <v>68</v>
      </c>
      <c r="B77">
        <v>95.4</v>
      </c>
      <c r="C77">
        <v>154.75</v>
      </c>
      <c r="D77">
        <v>13.8</v>
      </c>
      <c r="E77" s="20">
        <f t="shared" si="3"/>
        <v>15.528332925182063</v>
      </c>
      <c r="F77" s="20">
        <f t="shared" si="2"/>
        <v>-1.7283329251820625</v>
      </c>
    </row>
    <row r="78" spans="1:6" x14ac:dyDescent="0.25">
      <c r="A78">
        <v>69</v>
      </c>
      <c r="B78">
        <v>89.3</v>
      </c>
      <c r="C78">
        <v>155.25</v>
      </c>
      <c r="D78">
        <v>6.3</v>
      </c>
      <c r="E78" s="20">
        <f t="shared" si="3"/>
        <v>10.82923532471154</v>
      </c>
      <c r="F78" s="20">
        <f t="shared" si="2"/>
        <v>-4.5292353247115402</v>
      </c>
    </row>
    <row r="79" spans="1:6" x14ac:dyDescent="0.25">
      <c r="A79">
        <v>70</v>
      </c>
      <c r="B79">
        <v>94.4</v>
      </c>
      <c r="C79">
        <v>156.75</v>
      </c>
      <c r="D79">
        <v>12.9</v>
      </c>
      <c r="E79" s="20">
        <f t="shared" si="3"/>
        <v>14.715255900227351</v>
      </c>
      <c r="F79" s="20">
        <f t="shared" si="2"/>
        <v>-1.8152559002273509</v>
      </c>
    </row>
    <row r="80" spans="1:6" x14ac:dyDescent="0.25">
      <c r="A80">
        <v>71</v>
      </c>
      <c r="B80">
        <v>97.6</v>
      </c>
      <c r="C80">
        <v>167.5</v>
      </c>
      <c r="D80">
        <v>24.3</v>
      </c>
      <c r="E80" s="20">
        <f t="shared" si="3"/>
        <v>16.935005874307421</v>
      </c>
      <c r="F80" s="20">
        <f t="shared" si="2"/>
        <v>7.3649941256925793</v>
      </c>
    </row>
    <row r="81" spans="1:6" x14ac:dyDescent="0.25">
      <c r="A81">
        <v>72</v>
      </c>
      <c r="B81">
        <v>88.5</v>
      </c>
      <c r="C81">
        <v>146.75</v>
      </c>
      <c r="D81">
        <v>8.8000000000000007</v>
      </c>
      <c r="E81" s="20">
        <f t="shared" si="3"/>
        <v>10.403798469081734</v>
      </c>
      <c r="F81" s="20">
        <f t="shared" si="2"/>
        <v>-1.6037984690817328</v>
      </c>
    </row>
    <row r="82" spans="1:6" x14ac:dyDescent="0.25">
      <c r="A82">
        <v>73</v>
      </c>
      <c r="B82">
        <v>93.6</v>
      </c>
      <c r="C82">
        <v>160.75</v>
      </c>
      <c r="D82">
        <v>8.5</v>
      </c>
      <c r="E82" s="20">
        <f t="shared" si="3"/>
        <v>14.011323049134724</v>
      </c>
      <c r="F82" s="20">
        <f t="shared" si="2"/>
        <v>-5.5113230491347238</v>
      </c>
    </row>
    <row r="83" spans="1:6" x14ac:dyDescent="0.25">
      <c r="A83">
        <v>74</v>
      </c>
      <c r="B83">
        <v>87.7</v>
      </c>
      <c r="C83">
        <v>125</v>
      </c>
      <c r="D83">
        <v>13.5</v>
      </c>
      <c r="E83" s="20">
        <f t="shared" si="3"/>
        <v>10.273567368642519</v>
      </c>
      <c r="F83" s="20">
        <f t="shared" si="2"/>
        <v>3.2264326313574809</v>
      </c>
    </row>
    <row r="84" spans="1:6" x14ac:dyDescent="0.25">
      <c r="A84">
        <v>75</v>
      </c>
      <c r="B84">
        <v>93.4</v>
      </c>
      <c r="C84">
        <v>143</v>
      </c>
      <c r="D84">
        <v>11.8</v>
      </c>
      <c r="E84" s="20">
        <f t="shared" si="3"/>
        <v>14.253083829555806</v>
      </c>
      <c r="F84" s="20">
        <f t="shared" si="2"/>
        <v>-2.4530838295558048</v>
      </c>
    </row>
    <row r="85" spans="1:6" x14ac:dyDescent="0.25">
      <c r="A85">
        <v>76</v>
      </c>
      <c r="B85">
        <v>91.6</v>
      </c>
      <c r="C85">
        <v>148.25</v>
      </c>
      <c r="D85">
        <v>18.5</v>
      </c>
      <c r="E85" s="20">
        <f t="shared" si="3"/>
        <v>12.752783713236221</v>
      </c>
      <c r="F85" s="20">
        <f t="shared" si="2"/>
        <v>5.7472162867637788</v>
      </c>
    </row>
    <row r="86" spans="1:6" x14ac:dyDescent="0.25">
      <c r="A86">
        <v>77</v>
      </c>
      <c r="B86">
        <v>91.6</v>
      </c>
      <c r="C86">
        <v>162.5</v>
      </c>
      <c r="D86">
        <v>8.8000000000000007</v>
      </c>
      <c r="E86" s="20">
        <f t="shared" si="3"/>
        <v>12.435298278408606</v>
      </c>
      <c r="F86" s="20">
        <f t="shared" si="2"/>
        <v>-3.6352982784086052</v>
      </c>
    </row>
    <row r="87" spans="1:6" x14ac:dyDescent="0.25">
      <c r="A87">
        <v>78</v>
      </c>
      <c r="B87">
        <v>102</v>
      </c>
      <c r="C87">
        <v>177.75</v>
      </c>
      <c r="D87">
        <v>22.2</v>
      </c>
      <c r="E87" s="20">
        <f t="shared" si="3"/>
        <v>20.0881168870228</v>
      </c>
      <c r="F87" s="20">
        <f t="shared" si="2"/>
        <v>2.1118831129771998</v>
      </c>
    </row>
    <row r="88" spans="1:6" x14ac:dyDescent="0.25">
      <c r="A88">
        <v>79</v>
      </c>
      <c r="B88">
        <v>96.4</v>
      </c>
      <c r="C88">
        <v>161.25</v>
      </c>
      <c r="D88">
        <v>21.5</v>
      </c>
      <c r="E88" s="20">
        <f t="shared" si="3"/>
        <v>16.15203267322206</v>
      </c>
      <c r="F88" s="20">
        <f t="shared" si="2"/>
        <v>5.3479673267779404</v>
      </c>
    </row>
    <row r="89" spans="1:6" x14ac:dyDescent="0.25">
      <c r="A89">
        <v>80</v>
      </c>
      <c r="B89">
        <v>102.7</v>
      </c>
      <c r="C89">
        <v>171.25</v>
      </c>
      <c r="D89">
        <v>18.8</v>
      </c>
      <c r="E89" s="20">
        <f t="shared" si="3"/>
        <v>20.770897170639937</v>
      </c>
      <c r="F89" s="20">
        <f t="shared" si="2"/>
        <v>-1.9708971706399367</v>
      </c>
    </row>
    <row r="90" spans="1:6" x14ac:dyDescent="0.25">
      <c r="A90">
        <v>81</v>
      </c>
      <c r="B90">
        <v>97.7</v>
      </c>
      <c r="C90">
        <v>163.75</v>
      </c>
      <c r="D90">
        <v>31.4</v>
      </c>
      <c r="E90" s="20">
        <f t="shared" si="3"/>
        <v>17.095406439514335</v>
      </c>
      <c r="F90" s="20">
        <f t="shared" si="2"/>
        <v>14.304593560485664</v>
      </c>
    </row>
    <row r="91" spans="1:6" x14ac:dyDescent="0.25">
      <c r="A91">
        <v>82</v>
      </c>
      <c r="B91">
        <v>97.1</v>
      </c>
      <c r="C91">
        <v>150.25</v>
      </c>
      <c r="D91">
        <v>26.8</v>
      </c>
      <c r="E91" s="20">
        <f t="shared" si="3"/>
        <v>16.935071515205781</v>
      </c>
      <c r="F91" s="20">
        <f t="shared" si="2"/>
        <v>9.8649284847942198</v>
      </c>
    </row>
    <row r="92" spans="1:6" x14ac:dyDescent="0.25">
      <c r="A92">
        <v>83</v>
      </c>
      <c r="B92">
        <v>103.1</v>
      </c>
      <c r="C92">
        <v>190.25</v>
      </c>
      <c r="D92">
        <v>18.399999999999999</v>
      </c>
      <c r="E92" s="20">
        <f t="shared" si="3"/>
        <v>20.654990323808697</v>
      </c>
      <c r="F92" s="20">
        <f t="shared" si="2"/>
        <v>-2.2549903238086983</v>
      </c>
    </row>
    <row r="93" spans="1:6" x14ac:dyDescent="0.25">
      <c r="A93">
        <v>84</v>
      </c>
      <c r="B93">
        <v>101.8</v>
      </c>
      <c r="C93">
        <v>170.75</v>
      </c>
      <c r="D93">
        <v>27</v>
      </c>
      <c r="E93" s="20">
        <f t="shared" si="3"/>
        <v>20.090371111345856</v>
      </c>
      <c r="F93" s="20">
        <f t="shared" si="2"/>
        <v>6.9096288886541437</v>
      </c>
    </row>
    <row r="94" spans="1:6" x14ac:dyDescent="0.25">
      <c r="A94">
        <v>85</v>
      </c>
      <c r="B94">
        <v>101.4</v>
      </c>
      <c r="C94">
        <v>168</v>
      </c>
      <c r="D94">
        <v>27</v>
      </c>
      <c r="E94" s="20">
        <f t="shared" si="3"/>
        <v>19.844233164075415</v>
      </c>
      <c r="F94" s="20">
        <f t="shared" si="2"/>
        <v>7.1557668359245845</v>
      </c>
    </row>
    <row r="95" spans="1:6" x14ac:dyDescent="0.25">
      <c r="A95">
        <v>86</v>
      </c>
      <c r="B95">
        <v>98.9</v>
      </c>
      <c r="C95">
        <v>167</v>
      </c>
      <c r="D95">
        <v>26.6</v>
      </c>
      <c r="E95" s="20">
        <f t="shared" si="3"/>
        <v>17.945218679510802</v>
      </c>
      <c r="F95" s="20">
        <f t="shared" si="2"/>
        <v>8.6547813204891995</v>
      </c>
    </row>
    <row r="96" spans="1:6" x14ac:dyDescent="0.25">
      <c r="A96">
        <v>87</v>
      </c>
      <c r="B96">
        <v>97.5</v>
      </c>
      <c r="C96">
        <v>157.75</v>
      </c>
      <c r="D96">
        <v>14.9</v>
      </c>
      <c r="E96" s="20">
        <f t="shared" si="3"/>
        <v>17.075380984200365</v>
      </c>
      <c r="F96" s="20">
        <f t="shared" si="2"/>
        <v>-2.1753809842003644</v>
      </c>
    </row>
    <row r="97" spans="1:6" x14ac:dyDescent="0.25">
      <c r="A97">
        <v>88</v>
      </c>
      <c r="B97">
        <v>104.3</v>
      </c>
      <c r="C97">
        <v>160</v>
      </c>
      <c r="D97">
        <v>23.1</v>
      </c>
      <c r="E97" s="20">
        <f t="shared" si="3"/>
        <v>22.251171831645525</v>
      </c>
      <c r="F97" s="20">
        <f t="shared" si="2"/>
        <v>0.84882816835447628</v>
      </c>
    </row>
    <row r="98" spans="1:6" x14ac:dyDescent="0.25">
      <c r="A98">
        <v>89</v>
      </c>
      <c r="B98">
        <v>97.3</v>
      </c>
      <c r="C98">
        <v>176.75</v>
      </c>
      <c r="D98">
        <v>8.3000000000000007</v>
      </c>
      <c r="E98" s="20">
        <f t="shared" si="3"/>
        <v>16.498363537960739</v>
      </c>
      <c r="F98" s="20">
        <f t="shared" si="2"/>
        <v>-8.1983635379607378</v>
      </c>
    </row>
    <row r="99" spans="1:6" x14ac:dyDescent="0.25">
      <c r="A99">
        <v>90</v>
      </c>
      <c r="B99">
        <v>96.7</v>
      </c>
      <c r="C99">
        <v>176</v>
      </c>
      <c r="D99">
        <v>14.1</v>
      </c>
      <c r="E99" s="20">
        <f t="shared" si="3"/>
        <v>16.053962698280124</v>
      </c>
      <c r="F99" s="20">
        <f t="shared" si="2"/>
        <v>-1.9539626982801241</v>
      </c>
    </row>
    <row r="100" spans="1:6" x14ac:dyDescent="0.25">
      <c r="A100">
        <v>91</v>
      </c>
      <c r="B100">
        <v>99.7</v>
      </c>
      <c r="C100">
        <v>177</v>
      </c>
      <c r="D100">
        <v>20.5</v>
      </c>
      <c r="E100" s="20">
        <f t="shared" si="3"/>
        <v>18.337236015685068</v>
      </c>
      <c r="F100" s="20">
        <f t="shared" si="2"/>
        <v>2.1627639843149318</v>
      </c>
    </row>
    <row r="101" spans="1:6" x14ac:dyDescent="0.25">
      <c r="A101">
        <v>92</v>
      </c>
      <c r="B101">
        <v>101.9</v>
      </c>
      <c r="C101">
        <v>179.75</v>
      </c>
      <c r="D101">
        <v>18.2</v>
      </c>
      <c r="E101" s="20">
        <f t="shared" si="3"/>
        <v>19.966705761180695</v>
      </c>
      <c r="F101" s="20">
        <f t="shared" si="2"/>
        <v>-1.7667057611806953</v>
      </c>
    </row>
    <row r="102" spans="1:6" x14ac:dyDescent="0.25">
      <c r="A102">
        <v>93</v>
      </c>
      <c r="B102">
        <v>97.2</v>
      </c>
      <c r="C102">
        <v>165.25</v>
      </c>
      <c r="D102">
        <v>8.5</v>
      </c>
      <c r="E102" s="20">
        <f t="shared" si="3"/>
        <v>16.67772808721848</v>
      </c>
      <c r="F102" s="20">
        <f t="shared" si="2"/>
        <v>-8.1777280872184797</v>
      </c>
    </row>
    <row r="103" spans="1:6" x14ac:dyDescent="0.25">
      <c r="A103">
        <v>94</v>
      </c>
      <c r="B103">
        <v>106.6</v>
      </c>
      <c r="C103">
        <v>192.5</v>
      </c>
      <c r="D103">
        <v>24.9</v>
      </c>
      <c r="E103" s="20">
        <f t="shared" si="3"/>
        <v>23.29467287450769</v>
      </c>
      <c r="F103" s="20">
        <f t="shared" si="2"/>
        <v>1.6053271254923089</v>
      </c>
    </row>
    <row r="104" spans="1:6" x14ac:dyDescent="0.25">
      <c r="A104">
        <v>95</v>
      </c>
      <c r="B104">
        <v>99.6</v>
      </c>
      <c r="C104">
        <v>184.25</v>
      </c>
      <c r="D104">
        <v>9</v>
      </c>
      <c r="E104" s="20">
        <f t="shared" si="3"/>
        <v>18.098856571748563</v>
      </c>
      <c r="F104" s="20">
        <f t="shared" si="2"/>
        <v>-9.0988565717485628</v>
      </c>
    </row>
    <row r="105" spans="1:6" x14ac:dyDescent="0.25">
      <c r="A105">
        <v>96</v>
      </c>
      <c r="B105">
        <v>113.2</v>
      </c>
      <c r="C105">
        <v>224.5</v>
      </c>
      <c r="D105">
        <v>17.399999999999999</v>
      </c>
      <c r="E105" s="20">
        <f t="shared" si="3"/>
        <v>27.653939719615209</v>
      </c>
      <c r="F105" s="20">
        <f t="shared" si="2"/>
        <v>-10.253939719615211</v>
      </c>
    </row>
    <row r="106" spans="1:6" x14ac:dyDescent="0.25">
      <c r="A106">
        <v>97</v>
      </c>
      <c r="B106">
        <v>99.1</v>
      </c>
      <c r="C106">
        <v>188.75</v>
      </c>
      <c r="D106">
        <v>9.6</v>
      </c>
      <c r="E106" s="20">
        <f t="shared" si="3"/>
        <v>17.614339180541617</v>
      </c>
      <c r="F106" s="20">
        <f t="shared" si="2"/>
        <v>-8.0143391805416169</v>
      </c>
    </row>
    <row r="107" spans="1:6" x14ac:dyDescent="0.25">
      <c r="A107">
        <v>98</v>
      </c>
      <c r="B107">
        <v>99.4</v>
      </c>
      <c r="C107">
        <v>162.5</v>
      </c>
      <c r="D107">
        <v>11.3</v>
      </c>
      <c r="E107" s="20">
        <f t="shared" si="3"/>
        <v>18.429736070717748</v>
      </c>
      <c r="F107" s="20">
        <f t="shared" si="2"/>
        <v>-7.1297360707177475</v>
      </c>
    </row>
    <row r="108" spans="1:6" x14ac:dyDescent="0.25">
      <c r="A108">
        <v>99</v>
      </c>
      <c r="B108">
        <v>95.1</v>
      </c>
      <c r="C108">
        <v>156.5</v>
      </c>
      <c r="D108">
        <v>17.8</v>
      </c>
      <c r="E108" s="20">
        <f t="shared" si="3"/>
        <v>15.258788186113062</v>
      </c>
      <c r="F108" s="20">
        <f t="shared" si="2"/>
        <v>2.5412118138869388</v>
      </c>
    </row>
    <row r="109" spans="1:6" x14ac:dyDescent="0.25">
      <c r="A109">
        <v>100</v>
      </c>
      <c r="B109">
        <v>107.5</v>
      </c>
      <c r="C109">
        <v>197</v>
      </c>
      <c r="D109">
        <v>22.2</v>
      </c>
      <c r="E109" s="20">
        <f t="shared" si="3"/>
        <v>23.886080215253681</v>
      </c>
      <c r="F109" s="20">
        <f t="shared" si="2"/>
        <v>-1.686080215253682</v>
      </c>
    </row>
    <row r="110" spans="1:6" x14ac:dyDescent="0.25">
      <c r="A110">
        <v>101</v>
      </c>
      <c r="B110">
        <v>106.5</v>
      </c>
      <c r="C110">
        <v>198.5</v>
      </c>
      <c r="D110">
        <v>21.2</v>
      </c>
      <c r="E110" s="20">
        <f t="shared" si="3"/>
        <v>23.084143030117481</v>
      </c>
      <c r="F110" s="20">
        <f t="shared" si="2"/>
        <v>-1.8841430301174817</v>
      </c>
    </row>
    <row r="111" spans="1:6" x14ac:dyDescent="0.25">
      <c r="A111">
        <v>102</v>
      </c>
      <c r="B111">
        <v>99.1</v>
      </c>
      <c r="C111">
        <v>173.75</v>
      </c>
      <c r="D111">
        <v>20.399999999999999</v>
      </c>
      <c r="E111" s="20">
        <f t="shared" si="3"/>
        <v>17.948534375097001</v>
      </c>
      <c r="F111" s="20">
        <f t="shared" si="2"/>
        <v>2.4514656249029976</v>
      </c>
    </row>
    <row r="112" spans="1:6" x14ac:dyDescent="0.25">
      <c r="A112">
        <v>103</v>
      </c>
      <c r="B112">
        <v>96.7</v>
      </c>
      <c r="C112">
        <v>172.75</v>
      </c>
      <c r="D112">
        <v>20.100000000000001</v>
      </c>
      <c r="E112" s="20">
        <f t="shared" si="3"/>
        <v>16.126371657100457</v>
      </c>
      <c r="F112" s="20">
        <f t="shared" si="2"/>
        <v>3.9736283428995449</v>
      </c>
    </row>
    <row r="113" spans="1:6" x14ac:dyDescent="0.25">
      <c r="A113">
        <v>104</v>
      </c>
      <c r="B113">
        <v>103.5</v>
      </c>
      <c r="C113">
        <v>196.75</v>
      </c>
      <c r="D113">
        <v>22.3</v>
      </c>
      <c r="E113" s="20">
        <f t="shared" si="3"/>
        <v>20.817579472440308</v>
      </c>
      <c r="F113" s="20">
        <f t="shared" si="2"/>
        <v>1.4824205275596931</v>
      </c>
    </row>
    <row r="114" spans="1:6" x14ac:dyDescent="0.25">
      <c r="A114">
        <v>105</v>
      </c>
      <c r="B114">
        <v>104</v>
      </c>
      <c r="C114">
        <v>177</v>
      </c>
      <c r="D114">
        <v>25.4</v>
      </c>
      <c r="E114" s="20">
        <f t="shared" si="3"/>
        <v>21.641861978111894</v>
      </c>
      <c r="F114" s="20">
        <f t="shared" si="2"/>
        <v>3.7581380218881044</v>
      </c>
    </row>
    <row r="115" spans="1:6" x14ac:dyDescent="0.25">
      <c r="A115">
        <v>106</v>
      </c>
      <c r="B115">
        <v>93.1</v>
      </c>
      <c r="C115">
        <v>165.5</v>
      </c>
      <c r="D115">
        <v>18</v>
      </c>
      <c r="E115" s="20">
        <f t="shared" si="3"/>
        <v>13.521235738018522</v>
      </c>
      <c r="F115" s="20">
        <f t="shared" si="2"/>
        <v>4.4787642619814783</v>
      </c>
    </row>
    <row r="116" spans="1:6" x14ac:dyDescent="0.25">
      <c r="A116">
        <v>107</v>
      </c>
      <c r="B116">
        <v>105.2</v>
      </c>
      <c r="C116">
        <v>200.25</v>
      </c>
      <c r="D116">
        <v>19.3</v>
      </c>
      <c r="E116" s="20">
        <f t="shared" si="3"/>
        <v>22.046080625367832</v>
      </c>
      <c r="F116" s="20">
        <f t="shared" si="2"/>
        <v>-2.7460806253678314</v>
      </c>
    </row>
    <row r="117" spans="1:6" x14ac:dyDescent="0.25">
      <c r="A117">
        <v>108</v>
      </c>
      <c r="B117">
        <v>110</v>
      </c>
      <c r="C117">
        <v>203.25</v>
      </c>
      <c r="D117">
        <v>18.3</v>
      </c>
      <c r="E117" s="20">
        <f t="shared" si="3"/>
        <v>25.668126381723912</v>
      </c>
      <c r="F117" s="20">
        <f t="shared" si="2"/>
        <v>-7.3681263817239113</v>
      </c>
    </row>
    <row r="118" spans="1:6" x14ac:dyDescent="0.25">
      <c r="A118">
        <v>109</v>
      </c>
      <c r="B118">
        <v>110.1</v>
      </c>
      <c r="C118">
        <v>194</v>
      </c>
      <c r="D118">
        <v>17.3</v>
      </c>
      <c r="E118" s="20">
        <f t="shared" si="3"/>
        <v>25.951065184934457</v>
      </c>
      <c r="F118" s="20">
        <f t="shared" si="2"/>
        <v>-8.6510651849344562</v>
      </c>
    </row>
    <row r="119" spans="1:6" x14ac:dyDescent="0.25">
      <c r="A119">
        <v>110</v>
      </c>
      <c r="B119">
        <v>97.8</v>
      </c>
      <c r="C119">
        <v>168.5</v>
      </c>
      <c r="D119">
        <v>21.4</v>
      </c>
      <c r="E119" s="20">
        <f t="shared" si="3"/>
        <v>17.066429727806533</v>
      </c>
      <c r="F119" s="20">
        <f t="shared" si="2"/>
        <v>4.3335702721934659</v>
      </c>
    </row>
    <row r="120" spans="1:6" x14ac:dyDescent="0.25">
      <c r="A120">
        <v>111</v>
      </c>
      <c r="B120">
        <v>96.3</v>
      </c>
      <c r="C120">
        <v>170.75</v>
      </c>
      <c r="D120">
        <v>19.7</v>
      </c>
      <c r="E120" s="20">
        <f t="shared" si="3"/>
        <v>15.86352395010223</v>
      </c>
      <c r="F120" s="20">
        <f t="shared" si="2"/>
        <v>3.8364760498977688</v>
      </c>
    </row>
    <row r="121" spans="1:6" x14ac:dyDescent="0.25">
      <c r="A121">
        <v>112</v>
      </c>
      <c r="B121">
        <v>108</v>
      </c>
      <c r="C121">
        <v>183.25</v>
      </c>
      <c r="D121">
        <v>28</v>
      </c>
      <c r="E121" s="20">
        <f t="shared" si="3"/>
        <v>24.576684643103103</v>
      </c>
      <c r="F121" s="20">
        <f t="shared" si="2"/>
        <v>3.4233153568968966</v>
      </c>
    </row>
    <row r="122" spans="1:6" x14ac:dyDescent="0.25">
      <c r="A122">
        <v>113</v>
      </c>
      <c r="B122">
        <v>99.7</v>
      </c>
      <c r="C122">
        <v>178.25</v>
      </c>
      <c r="D122">
        <v>22.1</v>
      </c>
      <c r="E122" s="20">
        <f t="shared" si="3"/>
        <v>18.309386416138786</v>
      </c>
      <c r="F122" s="20">
        <f t="shared" si="2"/>
        <v>3.7906135838612158</v>
      </c>
    </row>
    <row r="123" spans="1:6" x14ac:dyDescent="0.25">
      <c r="A123">
        <v>114</v>
      </c>
      <c r="B123">
        <v>93.5</v>
      </c>
      <c r="C123">
        <v>163</v>
      </c>
      <c r="D123">
        <v>21.3</v>
      </c>
      <c r="E123" s="20">
        <f t="shared" si="3"/>
        <v>13.884342003383347</v>
      </c>
      <c r="F123" s="20">
        <f t="shared" si="2"/>
        <v>7.4156579966166536</v>
      </c>
    </row>
    <row r="124" spans="1:6" x14ac:dyDescent="0.25">
      <c r="A124">
        <v>115</v>
      </c>
      <c r="B124">
        <v>100.7</v>
      </c>
      <c r="C124">
        <v>175.25</v>
      </c>
      <c r="D124">
        <v>26.7</v>
      </c>
      <c r="E124" s="20">
        <f t="shared" si="3"/>
        <v>19.14474312073051</v>
      </c>
      <c r="F124" s="20">
        <f t="shared" si="2"/>
        <v>7.5552568792694892</v>
      </c>
    </row>
    <row r="125" spans="1:6" x14ac:dyDescent="0.25">
      <c r="A125">
        <v>116</v>
      </c>
      <c r="B125">
        <v>97</v>
      </c>
      <c r="C125">
        <v>158</v>
      </c>
      <c r="D125">
        <v>16.7</v>
      </c>
      <c r="E125" s="20">
        <f t="shared" si="3"/>
        <v>16.685552231450778</v>
      </c>
      <c r="F125" s="20">
        <f t="shared" si="2"/>
        <v>1.4447768549221252E-2</v>
      </c>
    </row>
    <row r="126" spans="1:6" x14ac:dyDescent="0.25">
      <c r="A126">
        <v>117</v>
      </c>
      <c r="B126">
        <v>96</v>
      </c>
      <c r="C126">
        <v>177.25</v>
      </c>
      <c r="D126">
        <v>20.100000000000001</v>
      </c>
      <c r="E126" s="20">
        <f t="shared" si="3"/>
        <v>15.488150732757372</v>
      </c>
      <c r="F126" s="20">
        <f t="shared" si="2"/>
        <v>4.6118492672426292</v>
      </c>
    </row>
    <row r="127" spans="1:6" x14ac:dyDescent="0.25">
      <c r="A127">
        <v>118</v>
      </c>
      <c r="B127">
        <v>99.2</v>
      </c>
      <c r="C127">
        <v>179</v>
      </c>
      <c r="D127">
        <v>13.9</v>
      </c>
      <c r="E127" s="20">
        <f t="shared" si="3"/>
        <v>17.908417823570687</v>
      </c>
      <c r="F127" s="20">
        <f t="shared" si="2"/>
        <v>-4.0084178235706869</v>
      </c>
    </row>
    <row r="128" spans="1:6" x14ac:dyDescent="0.25">
      <c r="A128">
        <v>119</v>
      </c>
      <c r="B128">
        <v>95.4</v>
      </c>
      <c r="C128">
        <v>191</v>
      </c>
      <c r="D128">
        <v>25.8</v>
      </c>
      <c r="E128" s="20">
        <f t="shared" si="3"/>
        <v>14.720694538339883</v>
      </c>
      <c r="F128" s="20">
        <f t="shared" si="2"/>
        <v>11.079305461660118</v>
      </c>
    </row>
    <row r="129" spans="1:6" x14ac:dyDescent="0.25">
      <c r="A129">
        <v>120</v>
      </c>
      <c r="B129">
        <v>101.8</v>
      </c>
      <c r="C129">
        <v>187.5</v>
      </c>
      <c r="D129">
        <v>18.100000000000001</v>
      </c>
      <c r="E129" s="20">
        <f t="shared" si="3"/>
        <v>19.717186477425678</v>
      </c>
      <c r="F129" s="20">
        <f t="shared" si="2"/>
        <v>-1.6171864774256761</v>
      </c>
    </row>
    <row r="130" spans="1:6" x14ac:dyDescent="0.25">
      <c r="A130">
        <v>121</v>
      </c>
      <c r="B130">
        <v>104.3</v>
      </c>
      <c r="C130">
        <v>206.5</v>
      </c>
      <c r="D130">
        <v>27.9</v>
      </c>
      <c r="E130" s="20">
        <f t="shared" si="3"/>
        <v>21.21516672852383</v>
      </c>
      <c r="F130" s="20">
        <f t="shared" si="2"/>
        <v>6.6848332714761689</v>
      </c>
    </row>
    <row r="131" spans="1:6" x14ac:dyDescent="0.25">
      <c r="A131">
        <v>122</v>
      </c>
      <c r="B131">
        <v>99.2</v>
      </c>
      <c r="C131">
        <v>185.25</v>
      </c>
      <c r="D131">
        <v>25.3</v>
      </c>
      <c r="E131" s="20">
        <f t="shared" si="3"/>
        <v>17.769169825839274</v>
      </c>
      <c r="F131" s="20">
        <f t="shared" si="2"/>
        <v>7.5308301741607266</v>
      </c>
    </row>
    <row r="132" spans="1:6" x14ac:dyDescent="0.25">
      <c r="A132">
        <v>123</v>
      </c>
      <c r="B132">
        <v>99.3</v>
      </c>
      <c r="C132">
        <v>160.25</v>
      </c>
      <c r="D132">
        <v>14.7</v>
      </c>
      <c r="E132" s="20">
        <f t="shared" si="3"/>
        <v>18.403013583332971</v>
      </c>
      <c r="F132" s="20">
        <f t="shared" si="2"/>
        <v>-3.7030135833329716</v>
      </c>
    </row>
    <row r="133" spans="1:6" x14ac:dyDescent="0.25">
      <c r="A133">
        <v>124</v>
      </c>
      <c r="B133">
        <v>94</v>
      </c>
      <c r="C133">
        <v>151.5</v>
      </c>
      <c r="D133">
        <v>16</v>
      </c>
      <c r="E133" s="20">
        <f t="shared" si="3"/>
        <v>14.524817152049474</v>
      </c>
      <c r="F133" s="20">
        <f t="shared" si="2"/>
        <v>1.475182847950526</v>
      </c>
    </row>
    <row r="134" spans="1:6" x14ac:dyDescent="0.25">
      <c r="A134">
        <v>125</v>
      </c>
      <c r="B134">
        <v>98.9</v>
      </c>
      <c r="C134">
        <v>161</v>
      </c>
      <c r="D134">
        <v>13.8</v>
      </c>
      <c r="E134" s="20">
        <f t="shared" si="3"/>
        <v>18.078896757332956</v>
      </c>
      <c r="F134" s="20">
        <f t="shared" si="2"/>
        <v>-4.278896757332955</v>
      </c>
    </row>
    <row r="135" spans="1:6" x14ac:dyDescent="0.25">
      <c r="A135">
        <v>126</v>
      </c>
      <c r="B135">
        <v>101</v>
      </c>
      <c r="C135">
        <v>167</v>
      </c>
      <c r="D135">
        <v>17.5</v>
      </c>
      <c r="E135" s="20">
        <f t="shared" si="3"/>
        <v>19.55910577744018</v>
      </c>
      <c r="F135" s="20">
        <f t="shared" si="2"/>
        <v>-2.0591057774401804</v>
      </c>
    </row>
    <row r="136" spans="1:6" x14ac:dyDescent="0.25">
      <c r="A136">
        <v>127</v>
      </c>
      <c r="B136">
        <v>98.7</v>
      </c>
      <c r="C136">
        <v>177.5</v>
      </c>
      <c r="D136">
        <v>27.2</v>
      </c>
      <c r="E136" s="20">
        <f t="shared" si="3"/>
        <v>17.557578510185895</v>
      </c>
      <c r="F136" s="20">
        <f t="shared" si="2"/>
        <v>9.6424214898141045</v>
      </c>
    </row>
    <row r="137" spans="1:6" x14ac:dyDescent="0.25">
      <c r="A137">
        <v>128</v>
      </c>
      <c r="B137">
        <v>95.9</v>
      </c>
      <c r="C137">
        <v>152.25</v>
      </c>
      <c r="D137">
        <v>17.399999999999999</v>
      </c>
      <c r="E137" s="20">
        <f t="shared" si="3"/>
        <v>15.968290957114959</v>
      </c>
      <c r="F137" s="20">
        <f t="shared" si="2"/>
        <v>1.4317090428850392</v>
      </c>
    </row>
    <row r="138" spans="1:6" x14ac:dyDescent="0.25">
      <c r="A138">
        <v>129</v>
      </c>
      <c r="B138">
        <v>103.9</v>
      </c>
      <c r="C138">
        <v>192.25</v>
      </c>
      <c r="D138">
        <v>20.8</v>
      </c>
      <c r="E138" s="20">
        <f t="shared" si="3"/>
        <v>21.225245097079181</v>
      </c>
      <c r="F138" s="20">
        <f t="shared" ref="F138:F201" si="4">(D138-E138)</f>
        <v>-0.42524509707918057</v>
      </c>
    </row>
    <row r="139" spans="1:6" x14ac:dyDescent="0.25">
      <c r="A139">
        <v>130</v>
      </c>
      <c r="B139">
        <v>96.2</v>
      </c>
      <c r="C139">
        <v>165.25</v>
      </c>
      <c r="D139">
        <v>14.9</v>
      </c>
      <c r="E139" s="20">
        <f t="shared" ref="E139:E202" si="5">$Q$6+$P$6*B139+$O$6*C139</f>
        <v>15.909210421537818</v>
      </c>
      <c r="F139" s="20">
        <f t="shared" si="4"/>
        <v>-1.0092104215378175</v>
      </c>
    </row>
    <row r="140" spans="1:6" x14ac:dyDescent="0.25">
      <c r="A140">
        <v>131</v>
      </c>
      <c r="B140">
        <v>97.8</v>
      </c>
      <c r="C140">
        <v>171.75</v>
      </c>
      <c r="D140">
        <v>18.100000000000001</v>
      </c>
      <c r="E140" s="20">
        <f t="shared" si="5"/>
        <v>16.9940207689862</v>
      </c>
      <c r="F140" s="20">
        <f t="shared" si="4"/>
        <v>1.1059792310138015</v>
      </c>
    </row>
    <row r="141" spans="1:6" x14ac:dyDescent="0.25">
      <c r="A141">
        <v>132</v>
      </c>
      <c r="B141">
        <v>94.6</v>
      </c>
      <c r="C141">
        <v>171.25</v>
      </c>
      <c r="D141">
        <v>22.7</v>
      </c>
      <c r="E141" s="20">
        <f t="shared" si="5"/>
        <v>14.545904078626602</v>
      </c>
      <c r="F141" s="20">
        <f t="shared" si="4"/>
        <v>8.154095921373397</v>
      </c>
    </row>
    <row r="142" spans="1:6" x14ac:dyDescent="0.25">
      <c r="A142">
        <v>133</v>
      </c>
      <c r="B142">
        <v>103.6</v>
      </c>
      <c r="C142">
        <v>197</v>
      </c>
      <c r="D142">
        <v>23.6</v>
      </c>
      <c r="E142" s="20">
        <f t="shared" si="5"/>
        <v>20.888861319099103</v>
      </c>
      <c r="F142" s="20">
        <f t="shared" si="4"/>
        <v>2.7111386809008984</v>
      </c>
    </row>
    <row r="143" spans="1:6" x14ac:dyDescent="0.25">
      <c r="A143">
        <v>134</v>
      </c>
      <c r="B143">
        <v>100.4</v>
      </c>
      <c r="C143">
        <v>157</v>
      </c>
      <c r="D143">
        <v>26.1</v>
      </c>
      <c r="E143" s="20">
        <f t="shared" si="5"/>
        <v>19.320791974402038</v>
      </c>
      <c r="F143" s="20">
        <f t="shared" si="4"/>
        <v>6.7792080255979634</v>
      </c>
    </row>
    <row r="144" spans="1:6" x14ac:dyDescent="0.25">
      <c r="A144">
        <v>135</v>
      </c>
      <c r="B144">
        <v>98.4</v>
      </c>
      <c r="C144">
        <v>168.25</v>
      </c>
      <c r="D144">
        <v>24.4</v>
      </c>
      <c r="E144" s="20">
        <f t="shared" si="5"/>
        <v>17.533110247124188</v>
      </c>
      <c r="F144" s="20">
        <f t="shared" si="4"/>
        <v>6.8668897528758102</v>
      </c>
    </row>
    <row r="145" spans="1:6" x14ac:dyDescent="0.25">
      <c r="A145">
        <v>136</v>
      </c>
      <c r="B145">
        <v>104.6</v>
      </c>
      <c r="C145">
        <v>186</v>
      </c>
      <c r="D145">
        <v>27.1</v>
      </c>
      <c r="E145" s="20">
        <f t="shared" si="5"/>
        <v>21.902455460787049</v>
      </c>
      <c r="F145" s="20">
        <f t="shared" si="4"/>
        <v>5.1975445392129522</v>
      </c>
    </row>
    <row r="146" spans="1:6" x14ac:dyDescent="0.25">
      <c r="A146">
        <v>137</v>
      </c>
      <c r="B146">
        <v>92.9</v>
      </c>
      <c r="C146">
        <v>166.75</v>
      </c>
      <c r="D146">
        <v>21.8</v>
      </c>
      <c r="E146" s="20">
        <f t="shared" si="5"/>
        <v>13.339682605336115</v>
      </c>
      <c r="F146" s="20">
        <f t="shared" si="4"/>
        <v>8.4603173946638854</v>
      </c>
    </row>
    <row r="147" spans="1:6" x14ac:dyDescent="0.25">
      <c r="A147">
        <v>138</v>
      </c>
      <c r="B147">
        <v>97.8</v>
      </c>
      <c r="C147">
        <v>187.75</v>
      </c>
      <c r="D147">
        <v>29.4</v>
      </c>
      <c r="E147" s="20">
        <f t="shared" si="5"/>
        <v>16.637545894793789</v>
      </c>
      <c r="F147" s="20">
        <f t="shared" si="4"/>
        <v>12.76245410520621</v>
      </c>
    </row>
    <row r="148" spans="1:6" x14ac:dyDescent="0.25">
      <c r="A148">
        <v>139</v>
      </c>
      <c r="B148">
        <v>98.3</v>
      </c>
      <c r="C148">
        <v>168.25</v>
      </c>
      <c r="D148">
        <v>22.3</v>
      </c>
      <c r="E148" s="20">
        <f t="shared" si="5"/>
        <v>17.456258480556119</v>
      </c>
      <c r="F148" s="20">
        <f t="shared" si="4"/>
        <v>4.8437415194438813</v>
      </c>
    </row>
    <row r="149" spans="1:6" x14ac:dyDescent="0.25">
      <c r="A149">
        <v>140</v>
      </c>
      <c r="B149">
        <v>104.7</v>
      </c>
      <c r="C149">
        <v>212.75</v>
      </c>
      <c r="D149">
        <v>20.399999999999999</v>
      </c>
      <c r="E149" s="20">
        <f t="shared" si="5"/>
        <v>21.383325797064678</v>
      </c>
      <c r="F149" s="20">
        <f t="shared" si="4"/>
        <v>-0.98332579706467982</v>
      </c>
    </row>
    <row r="150" spans="1:6" x14ac:dyDescent="0.25">
      <c r="A150">
        <v>141</v>
      </c>
      <c r="B150">
        <v>98.6</v>
      </c>
      <c r="C150">
        <v>176.75</v>
      </c>
      <c r="D150">
        <v>24.9</v>
      </c>
      <c r="E150" s="20">
        <f t="shared" si="5"/>
        <v>17.497436503345593</v>
      </c>
      <c r="F150" s="20">
        <f t="shared" si="4"/>
        <v>7.4025634966544054</v>
      </c>
    </row>
    <row r="151" spans="1:6" x14ac:dyDescent="0.25">
      <c r="A151">
        <v>142</v>
      </c>
      <c r="B151">
        <v>99.5</v>
      </c>
      <c r="C151">
        <v>173.25</v>
      </c>
      <c r="D151">
        <v>18.3</v>
      </c>
      <c r="E151" s="20">
        <f t="shared" si="5"/>
        <v>18.267081281187778</v>
      </c>
      <c r="F151" s="20">
        <f t="shared" si="4"/>
        <v>3.2918718812222636E-2</v>
      </c>
    </row>
    <row r="152" spans="1:6" x14ac:dyDescent="0.25">
      <c r="A152">
        <v>143</v>
      </c>
      <c r="B152">
        <v>102.7</v>
      </c>
      <c r="C152">
        <v>167</v>
      </c>
      <c r="D152">
        <v>23.3</v>
      </c>
      <c r="E152" s="20">
        <f t="shared" si="5"/>
        <v>20.865585809097297</v>
      </c>
      <c r="F152" s="20">
        <f t="shared" si="4"/>
        <v>2.4344141909027037</v>
      </c>
    </row>
    <row r="153" spans="1:6" x14ac:dyDescent="0.25">
      <c r="A153">
        <v>144</v>
      </c>
      <c r="B153">
        <v>92.1</v>
      </c>
      <c r="C153">
        <v>159.75</v>
      </c>
      <c r="D153">
        <v>9.4</v>
      </c>
      <c r="E153" s="20">
        <f t="shared" si="5"/>
        <v>12.880826230250758</v>
      </c>
      <c r="F153" s="20">
        <f t="shared" si="4"/>
        <v>-3.4808262302507575</v>
      </c>
    </row>
    <row r="154" spans="1:6" x14ac:dyDescent="0.25">
      <c r="A154">
        <v>145</v>
      </c>
      <c r="B154">
        <v>96.6</v>
      </c>
      <c r="C154">
        <v>188.15</v>
      </c>
      <c r="D154">
        <v>10.3</v>
      </c>
      <c r="E154" s="20">
        <f t="shared" si="5"/>
        <v>15.706412824122191</v>
      </c>
      <c r="F154" s="20">
        <f t="shared" si="4"/>
        <v>-5.4064128241221905</v>
      </c>
    </row>
    <row r="155" spans="1:6" x14ac:dyDescent="0.25">
      <c r="A155">
        <v>146</v>
      </c>
      <c r="B155">
        <v>92.7</v>
      </c>
      <c r="C155">
        <v>156</v>
      </c>
      <c r="D155">
        <v>14.2</v>
      </c>
      <c r="E155" s="20">
        <f t="shared" si="5"/>
        <v>13.425485628298004</v>
      </c>
      <c r="F155" s="20">
        <f t="shared" si="4"/>
        <v>0.77451437170199533</v>
      </c>
    </row>
    <row r="156" spans="1:6" x14ac:dyDescent="0.25">
      <c r="A156">
        <v>147</v>
      </c>
      <c r="B156">
        <v>102</v>
      </c>
      <c r="C156">
        <v>208.5</v>
      </c>
      <c r="D156">
        <v>19.2</v>
      </c>
      <c r="E156" s="20">
        <f t="shared" si="5"/>
        <v>19.403016738184263</v>
      </c>
      <c r="F156" s="20">
        <f t="shared" si="4"/>
        <v>-0.2030167381842638</v>
      </c>
    </row>
    <row r="157" spans="1:6" x14ac:dyDescent="0.25">
      <c r="A157">
        <v>148</v>
      </c>
      <c r="B157">
        <v>110.9</v>
      </c>
      <c r="C157">
        <v>206.5</v>
      </c>
      <c r="D157">
        <v>29.6</v>
      </c>
      <c r="E157" s="20">
        <f t="shared" si="5"/>
        <v>26.287383322016172</v>
      </c>
      <c r="F157" s="20">
        <f t="shared" si="4"/>
        <v>3.3126166779838293</v>
      </c>
    </row>
    <row r="158" spans="1:6" x14ac:dyDescent="0.25">
      <c r="A158">
        <v>149</v>
      </c>
      <c r="B158">
        <v>92.3</v>
      </c>
      <c r="C158">
        <v>143.75</v>
      </c>
      <c r="D158">
        <v>5.3</v>
      </c>
      <c r="E158" s="20">
        <f t="shared" si="5"/>
        <v>13.391004637579307</v>
      </c>
      <c r="F158" s="20">
        <f t="shared" si="4"/>
        <v>-8.0910046375793065</v>
      </c>
    </row>
    <row r="159" spans="1:6" x14ac:dyDescent="0.25">
      <c r="A159">
        <v>150</v>
      </c>
      <c r="B159">
        <v>114.1</v>
      </c>
      <c r="C159">
        <v>223</v>
      </c>
      <c r="D159">
        <v>25.2</v>
      </c>
      <c r="E159" s="20">
        <f t="shared" si="5"/>
        <v>28.379025138183344</v>
      </c>
      <c r="F159" s="20">
        <f t="shared" si="4"/>
        <v>-3.179025138183345</v>
      </c>
    </row>
    <row r="160" spans="1:6" x14ac:dyDescent="0.25">
      <c r="A160">
        <v>151</v>
      </c>
      <c r="B160">
        <v>92.9</v>
      </c>
      <c r="C160">
        <v>152.25</v>
      </c>
      <c r="D160">
        <v>9.4</v>
      </c>
      <c r="E160" s="20">
        <f t="shared" si="5"/>
        <v>13.662737960072988</v>
      </c>
      <c r="F160" s="20">
        <f t="shared" si="4"/>
        <v>-4.2627379600729878</v>
      </c>
    </row>
    <row r="161" spans="1:6" x14ac:dyDescent="0.25">
      <c r="A161">
        <v>152</v>
      </c>
      <c r="B161">
        <v>108.3</v>
      </c>
      <c r="C161">
        <v>241.75</v>
      </c>
      <c r="D161">
        <v>19.600000000000001</v>
      </c>
      <c r="E161" s="20">
        <f t="shared" si="5"/>
        <v>23.503878684041307</v>
      </c>
      <c r="F161" s="20">
        <f t="shared" si="4"/>
        <v>-3.903878684041306</v>
      </c>
    </row>
    <row r="162" spans="1:6" x14ac:dyDescent="0.25">
      <c r="A162">
        <v>153</v>
      </c>
      <c r="B162">
        <v>88.5</v>
      </c>
      <c r="C162">
        <v>146</v>
      </c>
      <c r="D162">
        <v>10.1</v>
      </c>
      <c r="E162" s="20">
        <f t="shared" si="5"/>
        <v>10.420508228809503</v>
      </c>
      <c r="F162" s="20">
        <f t="shared" si="4"/>
        <v>-0.32050822880950314</v>
      </c>
    </row>
    <row r="163" spans="1:6" x14ac:dyDescent="0.25">
      <c r="A163">
        <v>154</v>
      </c>
      <c r="B163">
        <v>94</v>
      </c>
      <c r="C163">
        <v>156.75</v>
      </c>
      <c r="D163">
        <v>16.5</v>
      </c>
      <c r="E163" s="20">
        <f t="shared" si="5"/>
        <v>14.407848833955089</v>
      </c>
      <c r="F163" s="20">
        <f t="shared" si="4"/>
        <v>2.0921511660449106</v>
      </c>
    </row>
    <row r="164" spans="1:6" x14ac:dyDescent="0.25">
      <c r="A164">
        <v>155</v>
      </c>
      <c r="B164">
        <v>101.1</v>
      </c>
      <c r="C164">
        <v>200.25</v>
      </c>
      <c r="D164">
        <v>21</v>
      </c>
      <c r="E164" s="20">
        <f t="shared" si="5"/>
        <v>18.89515819607713</v>
      </c>
      <c r="F164" s="20">
        <f t="shared" si="4"/>
        <v>2.10484180392287</v>
      </c>
    </row>
    <row r="165" spans="1:6" x14ac:dyDescent="0.25">
      <c r="A165">
        <v>156</v>
      </c>
      <c r="B165">
        <v>92.1</v>
      </c>
      <c r="C165">
        <v>171.5</v>
      </c>
      <c r="D165">
        <v>17.3</v>
      </c>
      <c r="E165" s="20">
        <f t="shared" si="5"/>
        <v>12.619039994515706</v>
      </c>
      <c r="F165" s="20">
        <f t="shared" si="4"/>
        <v>4.6809600054842946</v>
      </c>
    </row>
    <row r="166" spans="1:6" x14ac:dyDescent="0.25">
      <c r="A166">
        <v>157</v>
      </c>
      <c r="B166">
        <v>105.6</v>
      </c>
      <c r="C166">
        <v>205.75</v>
      </c>
      <c r="D166">
        <v>31.2</v>
      </c>
      <c r="E166" s="20">
        <f t="shared" si="5"/>
        <v>22.230949453636452</v>
      </c>
      <c r="F166" s="20">
        <f t="shared" si="4"/>
        <v>8.9690505463635475</v>
      </c>
    </row>
    <row r="167" spans="1:6" x14ac:dyDescent="0.25">
      <c r="A167">
        <v>158</v>
      </c>
      <c r="B167">
        <v>98.5</v>
      </c>
      <c r="C167">
        <v>182.5</v>
      </c>
      <c r="D167">
        <v>10</v>
      </c>
      <c r="E167" s="20">
        <f t="shared" si="5"/>
        <v>17.292476578864626</v>
      </c>
      <c r="F167" s="20">
        <f t="shared" si="4"/>
        <v>-7.2924765788646262</v>
      </c>
    </row>
    <row r="168" spans="1:6" x14ac:dyDescent="0.25">
      <c r="A168">
        <v>159</v>
      </c>
      <c r="B168">
        <v>88.7</v>
      </c>
      <c r="C168">
        <v>136.5</v>
      </c>
      <c r="D168">
        <v>12.5</v>
      </c>
      <c r="E168" s="20">
        <f t="shared" si="5"/>
        <v>10.785868718497372</v>
      </c>
      <c r="F168" s="20">
        <f t="shared" si="4"/>
        <v>1.7141312815026275</v>
      </c>
    </row>
    <row r="169" spans="1:6" x14ac:dyDescent="0.25">
      <c r="A169">
        <v>160</v>
      </c>
      <c r="B169">
        <v>101.1</v>
      </c>
      <c r="C169">
        <v>177.25</v>
      </c>
      <c r="D169">
        <v>22.5</v>
      </c>
      <c r="E169" s="20">
        <f t="shared" si="5"/>
        <v>19.407590827728722</v>
      </c>
      <c r="F169" s="20">
        <f t="shared" si="4"/>
        <v>3.0924091722712781</v>
      </c>
    </row>
    <row r="170" spans="1:6" x14ac:dyDescent="0.25">
      <c r="A170">
        <v>161</v>
      </c>
      <c r="B170">
        <v>94</v>
      </c>
      <c r="C170">
        <v>151.25</v>
      </c>
      <c r="D170">
        <v>9.4</v>
      </c>
      <c r="E170" s="20">
        <f t="shared" si="5"/>
        <v>14.53038707195873</v>
      </c>
      <c r="F170" s="20">
        <f t="shared" si="4"/>
        <v>-5.1303870719587295</v>
      </c>
    </row>
    <row r="171" spans="1:6" x14ac:dyDescent="0.25">
      <c r="A171">
        <v>162</v>
      </c>
      <c r="B171">
        <v>103.8</v>
      </c>
      <c r="C171">
        <v>196</v>
      </c>
      <c r="D171">
        <v>14.6</v>
      </c>
      <c r="E171" s="20">
        <f t="shared" si="5"/>
        <v>21.064844531872268</v>
      </c>
      <c r="F171" s="20">
        <f t="shared" si="4"/>
        <v>-6.4648445318722683</v>
      </c>
    </row>
    <row r="172" spans="1:6" x14ac:dyDescent="0.25">
      <c r="A172">
        <v>163</v>
      </c>
      <c r="B172">
        <v>98.9</v>
      </c>
      <c r="C172">
        <v>184.25</v>
      </c>
      <c r="D172">
        <v>13</v>
      </c>
      <c r="E172" s="20">
        <f t="shared" si="5"/>
        <v>17.560894205772108</v>
      </c>
      <c r="F172" s="20">
        <f t="shared" si="4"/>
        <v>-4.560894205772108</v>
      </c>
    </row>
    <row r="173" spans="1:6" x14ac:dyDescent="0.25">
      <c r="A173">
        <v>164</v>
      </c>
      <c r="B173">
        <v>89.2</v>
      </c>
      <c r="C173">
        <v>140</v>
      </c>
      <c r="D173">
        <v>15.1</v>
      </c>
      <c r="E173" s="20">
        <f t="shared" si="5"/>
        <v>11.092148672608111</v>
      </c>
      <c r="F173" s="20">
        <f t="shared" si="4"/>
        <v>4.0078513273918883</v>
      </c>
    </row>
    <row r="174" spans="1:6" x14ac:dyDescent="0.25">
      <c r="A174">
        <v>165</v>
      </c>
      <c r="B174">
        <v>111.4</v>
      </c>
      <c r="C174">
        <v>218.75</v>
      </c>
      <c r="D174">
        <v>27.3</v>
      </c>
      <c r="E174" s="20">
        <f t="shared" si="5"/>
        <v>26.398716079302936</v>
      </c>
      <c r="F174" s="20">
        <f t="shared" si="4"/>
        <v>0.90128392069706464</v>
      </c>
    </row>
    <row r="175" spans="1:6" x14ac:dyDescent="0.25">
      <c r="A175">
        <v>166</v>
      </c>
      <c r="B175">
        <v>107.5</v>
      </c>
      <c r="C175">
        <v>217</v>
      </c>
      <c r="D175">
        <v>19.2</v>
      </c>
      <c r="E175" s="20">
        <f t="shared" si="5"/>
        <v>23.44048662251317</v>
      </c>
      <c r="F175" s="20">
        <f t="shared" si="4"/>
        <v>-4.2404866225131705</v>
      </c>
    </row>
    <row r="176" spans="1:6" x14ac:dyDescent="0.25">
      <c r="A176">
        <v>167</v>
      </c>
      <c r="B176">
        <v>99.1</v>
      </c>
      <c r="C176">
        <v>166.25</v>
      </c>
      <c r="D176">
        <v>21.8</v>
      </c>
      <c r="E176" s="20">
        <f t="shared" si="5"/>
        <v>18.115631972374693</v>
      </c>
      <c r="F176" s="20">
        <f t="shared" si="4"/>
        <v>3.6843680276253075</v>
      </c>
    </row>
    <row r="177" spans="1:6" x14ac:dyDescent="0.25">
      <c r="A177">
        <v>168</v>
      </c>
      <c r="B177">
        <v>108.2</v>
      </c>
      <c r="C177">
        <v>224.75</v>
      </c>
      <c r="D177">
        <v>20.3</v>
      </c>
      <c r="E177" s="20">
        <f t="shared" si="5"/>
        <v>23.805781471302673</v>
      </c>
      <c r="F177" s="20">
        <f t="shared" si="4"/>
        <v>-3.5057814713026723</v>
      </c>
    </row>
    <row r="178" spans="1:6" x14ac:dyDescent="0.25">
      <c r="A178">
        <v>169</v>
      </c>
      <c r="B178">
        <v>114.9</v>
      </c>
      <c r="C178">
        <v>228.25</v>
      </c>
      <c r="D178">
        <v>36.299999999999997</v>
      </c>
      <c r="E178" s="20">
        <f t="shared" si="5"/>
        <v>28.876870952633496</v>
      </c>
      <c r="F178" s="20">
        <f t="shared" si="4"/>
        <v>7.4231290473665013</v>
      </c>
    </row>
    <row r="179" spans="1:6" x14ac:dyDescent="0.25">
      <c r="A179">
        <v>170</v>
      </c>
      <c r="B179">
        <v>99.1</v>
      </c>
      <c r="C179">
        <v>172.75</v>
      </c>
      <c r="D179">
        <v>16.5</v>
      </c>
      <c r="E179" s="20">
        <f t="shared" si="5"/>
        <v>17.970814054734028</v>
      </c>
      <c r="F179" s="20">
        <f t="shared" si="4"/>
        <v>-1.4708140547340278</v>
      </c>
    </row>
    <row r="180" spans="1:6" x14ac:dyDescent="0.25">
      <c r="A180">
        <v>171</v>
      </c>
      <c r="B180">
        <v>92.2</v>
      </c>
      <c r="C180">
        <v>152.25</v>
      </c>
      <c r="D180">
        <v>3</v>
      </c>
      <c r="E180" s="20">
        <f t="shared" si="5"/>
        <v>13.124775594096519</v>
      </c>
      <c r="F180" s="20">
        <f t="shared" si="4"/>
        <v>-10.124775594096519</v>
      </c>
    </row>
    <row r="181" spans="1:6" x14ac:dyDescent="0.25">
      <c r="A181">
        <v>172</v>
      </c>
      <c r="B181">
        <v>90.8</v>
      </c>
      <c r="C181">
        <v>125.75</v>
      </c>
      <c r="D181">
        <v>0.7</v>
      </c>
      <c r="E181" s="20">
        <f t="shared" si="5"/>
        <v>12.639262372524776</v>
      </c>
      <c r="F181" s="20">
        <f t="shared" si="4"/>
        <v>-11.939262372524777</v>
      </c>
    </row>
    <row r="182" spans="1:6" x14ac:dyDescent="0.25">
      <c r="A182">
        <v>173</v>
      </c>
      <c r="B182">
        <v>100.5</v>
      </c>
      <c r="C182">
        <v>177.25</v>
      </c>
      <c r="D182">
        <v>20.5</v>
      </c>
      <c r="E182" s="20">
        <f t="shared" si="5"/>
        <v>18.946480228320336</v>
      </c>
      <c r="F182" s="20">
        <f t="shared" si="4"/>
        <v>1.5535197716796638</v>
      </c>
    </row>
    <row r="183" spans="1:6" x14ac:dyDescent="0.25">
      <c r="A183">
        <v>174</v>
      </c>
      <c r="B183">
        <v>98.2</v>
      </c>
      <c r="C183">
        <v>176.25</v>
      </c>
      <c r="D183">
        <v>16.899999999999999</v>
      </c>
      <c r="E183" s="20">
        <f t="shared" si="5"/>
        <v>17.201169276891846</v>
      </c>
      <c r="F183" s="20">
        <f t="shared" si="4"/>
        <v>-0.30116927689184791</v>
      </c>
    </row>
    <row r="184" spans="1:6" x14ac:dyDescent="0.25">
      <c r="A184">
        <v>175</v>
      </c>
      <c r="B184">
        <v>115.3</v>
      </c>
      <c r="C184">
        <v>226.75</v>
      </c>
      <c r="D184">
        <v>25.3</v>
      </c>
      <c r="E184" s="20">
        <f t="shared" si="5"/>
        <v>29.217697538361282</v>
      </c>
      <c r="F184" s="20">
        <f t="shared" si="4"/>
        <v>-3.9176975383612813</v>
      </c>
    </row>
    <row r="185" spans="1:6" x14ac:dyDescent="0.25">
      <c r="A185">
        <v>176</v>
      </c>
      <c r="B185">
        <v>96.8</v>
      </c>
      <c r="C185">
        <v>145.25</v>
      </c>
      <c r="D185">
        <v>9.9</v>
      </c>
      <c r="E185" s="20">
        <f t="shared" si="5"/>
        <v>16.815914613686719</v>
      </c>
      <c r="F185" s="20">
        <f t="shared" si="4"/>
        <v>-6.9159146136867182</v>
      </c>
    </row>
    <row r="186" spans="1:6" x14ac:dyDescent="0.25">
      <c r="A186">
        <v>177</v>
      </c>
      <c r="B186">
        <v>92.6</v>
      </c>
      <c r="C186">
        <v>151</v>
      </c>
      <c r="D186">
        <v>13.1</v>
      </c>
      <c r="E186" s="20">
        <f t="shared" si="5"/>
        <v>13.460032259915064</v>
      </c>
      <c r="F186" s="20">
        <f t="shared" si="4"/>
        <v>-0.36003225991506405</v>
      </c>
    </row>
    <row r="187" spans="1:6" x14ac:dyDescent="0.25">
      <c r="A187">
        <v>178</v>
      </c>
      <c r="B187">
        <v>119.2</v>
      </c>
      <c r="C187">
        <v>241.25</v>
      </c>
      <c r="D187">
        <v>29.9</v>
      </c>
      <c r="E187" s="20">
        <f t="shared" si="5"/>
        <v>31.891861079778987</v>
      </c>
      <c r="F187" s="20">
        <f t="shared" si="4"/>
        <v>-1.9918610797789889</v>
      </c>
    </row>
    <row r="188" spans="1:6" x14ac:dyDescent="0.25">
      <c r="A188">
        <v>179</v>
      </c>
      <c r="B188">
        <v>102.7</v>
      </c>
      <c r="C188">
        <v>187.25</v>
      </c>
      <c r="D188">
        <v>22.5</v>
      </c>
      <c r="E188" s="20">
        <f t="shared" si="5"/>
        <v>20.414422296447526</v>
      </c>
      <c r="F188" s="20">
        <f t="shared" si="4"/>
        <v>2.0855777035524738</v>
      </c>
    </row>
    <row r="189" spans="1:6" x14ac:dyDescent="0.25">
      <c r="A189">
        <v>180</v>
      </c>
      <c r="B189">
        <v>109.5</v>
      </c>
      <c r="C189">
        <v>234.75</v>
      </c>
      <c r="D189">
        <v>16.899999999999999</v>
      </c>
      <c r="E189" s="20">
        <f t="shared" si="5"/>
        <v>24.582057640317274</v>
      </c>
      <c r="F189" s="20">
        <f t="shared" si="4"/>
        <v>-7.6820576403172751</v>
      </c>
    </row>
    <row r="190" spans="1:6" x14ac:dyDescent="0.25">
      <c r="A190">
        <v>181</v>
      </c>
      <c r="B190">
        <v>108.5</v>
      </c>
      <c r="C190">
        <v>219.25</v>
      </c>
      <c r="D190">
        <v>26.6</v>
      </c>
      <c r="E190" s="20">
        <f t="shared" si="5"/>
        <v>24.158875009010508</v>
      </c>
      <c r="F190" s="20">
        <f t="shared" si="4"/>
        <v>2.4411249909894934</v>
      </c>
    </row>
    <row r="191" spans="1:6" x14ac:dyDescent="0.25">
      <c r="A191">
        <v>182</v>
      </c>
      <c r="B191">
        <v>79.3</v>
      </c>
      <c r="C191">
        <v>118.5</v>
      </c>
      <c r="D191">
        <v>0</v>
      </c>
      <c r="E191" s="20">
        <f t="shared" si="5"/>
        <v>3.9628368945656582</v>
      </c>
      <c r="F191" s="20">
        <f t="shared" si="4"/>
        <v>-3.9628368945656582</v>
      </c>
    </row>
    <row r="192" spans="1:6" x14ac:dyDescent="0.25">
      <c r="A192">
        <v>183</v>
      </c>
      <c r="B192">
        <v>95.5</v>
      </c>
      <c r="C192">
        <v>145.75</v>
      </c>
      <c r="D192">
        <v>11.5</v>
      </c>
      <c r="E192" s="20">
        <f t="shared" si="5"/>
        <v>15.80570180848335</v>
      </c>
      <c r="F192" s="20">
        <f t="shared" si="4"/>
        <v>-4.3057018084833505</v>
      </c>
    </row>
    <row r="193" spans="1:6" x14ac:dyDescent="0.25">
      <c r="A193">
        <v>184</v>
      </c>
      <c r="B193">
        <v>92.3</v>
      </c>
      <c r="C193">
        <v>159.25</v>
      </c>
      <c r="D193">
        <v>12.1</v>
      </c>
      <c r="E193" s="20">
        <f t="shared" si="5"/>
        <v>13.045669603205408</v>
      </c>
      <c r="F193" s="20">
        <f t="shared" si="4"/>
        <v>-0.94566960320540794</v>
      </c>
    </row>
    <row r="194" spans="1:6" x14ac:dyDescent="0.25">
      <c r="A194">
        <v>185</v>
      </c>
      <c r="B194">
        <v>98.9</v>
      </c>
      <c r="C194">
        <v>170.5</v>
      </c>
      <c r="D194">
        <v>17.5</v>
      </c>
      <c r="E194" s="20">
        <f t="shared" si="5"/>
        <v>17.867239800781213</v>
      </c>
      <c r="F194" s="20">
        <f t="shared" si="4"/>
        <v>-0.36723980078121343</v>
      </c>
    </row>
    <row r="195" spans="1:6" x14ac:dyDescent="0.25">
      <c r="A195">
        <v>186</v>
      </c>
      <c r="B195">
        <v>89.5</v>
      </c>
      <c r="C195">
        <v>167.5</v>
      </c>
      <c r="D195">
        <v>8.6</v>
      </c>
      <c r="E195" s="20">
        <f t="shared" si="5"/>
        <v>10.710012782294099</v>
      </c>
      <c r="F195" s="20">
        <f t="shared" si="4"/>
        <v>-2.1100127822940991</v>
      </c>
    </row>
    <row r="196" spans="1:6" x14ac:dyDescent="0.25">
      <c r="A196">
        <v>187</v>
      </c>
      <c r="B196">
        <v>117.5</v>
      </c>
      <c r="C196">
        <v>232.75</v>
      </c>
      <c r="D196">
        <v>23.6</v>
      </c>
      <c r="E196" s="20">
        <f t="shared" si="5"/>
        <v>30.774758325036576</v>
      </c>
      <c r="F196" s="20">
        <f t="shared" si="4"/>
        <v>-7.1747583250365743</v>
      </c>
    </row>
    <row r="197" spans="1:6" x14ac:dyDescent="0.25">
      <c r="A197">
        <v>188</v>
      </c>
      <c r="B197">
        <v>107.4</v>
      </c>
      <c r="C197">
        <v>210.5</v>
      </c>
      <c r="D197">
        <v>20.399999999999999</v>
      </c>
      <c r="E197" s="20">
        <f t="shared" si="5"/>
        <v>23.508452773585766</v>
      </c>
      <c r="F197" s="20">
        <f t="shared" si="4"/>
        <v>-3.1084527735857677</v>
      </c>
    </row>
    <row r="198" spans="1:6" x14ac:dyDescent="0.25">
      <c r="A198">
        <v>189</v>
      </c>
      <c r="B198">
        <v>109.2</v>
      </c>
      <c r="C198">
        <v>202.25</v>
      </c>
      <c r="D198">
        <v>20.5</v>
      </c>
      <c r="E198" s="20">
        <f t="shared" si="5"/>
        <v>25.075591928816415</v>
      </c>
      <c r="F198" s="20">
        <f t="shared" si="4"/>
        <v>-4.5755919288164151</v>
      </c>
    </row>
    <row r="199" spans="1:6" x14ac:dyDescent="0.25">
      <c r="A199">
        <v>190</v>
      </c>
      <c r="B199">
        <v>103.4</v>
      </c>
      <c r="C199">
        <v>185</v>
      </c>
      <c r="D199">
        <v>24.4</v>
      </c>
      <c r="E199" s="20">
        <f t="shared" si="5"/>
        <v>21.00251394160729</v>
      </c>
      <c r="F199" s="20">
        <f t="shared" si="4"/>
        <v>3.3974860583927082</v>
      </c>
    </row>
    <row r="200" spans="1:6" x14ac:dyDescent="0.25">
      <c r="A200">
        <v>191</v>
      </c>
      <c r="B200">
        <v>91.4</v>
      </c>
      <c r="C200">
        <v>153</v>
      </c>
      <c r="D200">
        <v>11.4</v>
      </c>
      <c r="E200" s="20">
        <f t="shared" si="5"/>
        <v>12.493251701824226</v>
      </c>
      <c r="F200" s="20">
        <f t="shared" si="4"/>
        <v>-1.0932517018242258</v>
      </c>
    </row>
    <row r="201" spans="1:6" x14ac:dyDescent="0.25">
      <c r="A201">
        <v>192</v>
      </c>
      <c r="B201">
        <v>115.2</v>
      </c>
      <c r="C201">
        <v>244.25</v>
      </c>
      <c r="D201">
        <v>38.1</v>
      </c>
      <c r="E201" s="20">
        <f t="shared" si="5"/>
        <v>28.750951378145277</v>
      </c>
      <c r="F201" s="20">
        <f t="shared" si="4"/>
        <v>9.349048621854724</v>
      </c>
    </row>
    <row r="202" spans="1:6" x14ac:dyDescent="0.25">
      <c r="A202">
        <v>193</v>
      </c>
      <c r="B202">
        <v>104.9</v>
      </c>
      <c r="C202">
        <v>193.5</v>
      </c>
      <c r="D202">
        <v>15.9</v>
      </c>
      <c r="E202" s="20">
        <f t="shared" si="5"/>
        <v>21.965913163213564</v>
      </c>
      <c r="F202" s="20">
        <f t="shared" ref="F202:F261" si="6">(D202-E202)</f>
        <v>-6.0659131632135637</v>
      </c>
    </row>
    <row r="203" spans="1:6" x14ac:dyDescent="0.25">
      <c r="A203">
        <v>194</v>
      </c>
      <c r="B203">
        <v>106.7</v>
      </c>
      <c r="C203">
        <v>224.75</v>
      </c>
      <c r="D203">
        <v>24.7</v>
      </c>
      <c r="E203" s="20">
        <f t="shared" ref="E203:E261" si="7">$Q$6+$P$6*B203+$O$6*C203</f>
        <v>22.653004972781694</v>
      </c>
      <c r="F203" s="20">
        <f t="shared" si="6"/>
        <v>2.0469950272183048</v>
      </c>
    </row>
    <row r="204" spans="1:6" x14ac:dyDescent="0.25">
      <c r="A204">
        <v>195</v>
      </c>
      <c r="B204">
        <v>92.2</v>
      </c>
      <c r="C204">
        <v>162.75</v>
      </c>
      <c r="D204">
        <v>22.8</v>
      </c>
      <c r="E204" s="20">
        <f t="shared" si="7"/>
        <v>12.89083895790775</v>
      </c>
      <c r="F204" s="20">
        <f t="shared" si="6"/>
        <v>9.9091610420922507</v>
      </c>
    </row>
    <row r="205" spans="1:6" x14ac:dyDescent="0.25">
      <c r="A205">
        <v>196</v>
      </c>
      <c r="B205">
        <v>101.6</v>
      </c>
      <c r="C205">
        <v>180</v>
      </c>
      <c r="D205">
        <v>25.5</v>
      </c>
      <c r="E205" s="20">
        <f t="shared" si="7"/>
        <v>19.730580541567232</v>
      </c>
      <c r="F205" s="20">
        <f t="shared" si="6"/>
        <v>5.7694194584327683</v>
      </c>
    </row>
    <row r="206" spans="1:6" x14ac:dyDescent="0.25">
      <c r="A206">
        <v>197</v>
      </c>
      <c r="B206">
        <v>97.8</v>
      </c>
      <c r="C206">
        <v>156.25</v>
      </c>
      <c r="D206">
        <v>22</v>
      </c>
      <c r="E206" s="20">
        <f t="shared" si="7"/>
        <v>17.339355803360096</v>
      </c>
      <c r="F206" s="20">
        <f t="shared" si="6"/>
        <v>4.6606441966399039</v>
      </c>
    </row>
    <row r="207" spans="1:6" x14ac:dyDescent="0.25">
      <c r="A207">
        <v>198</v>
      </c>
      <c r="B207">
        <v>92</v>
      </c>
      <c r="C207">
        <v>168</v>
      </c>
      <c r="D207">
        <v>17.7</v>
      </c>
      <c r="E207" s="20">
        <f t="shared" si="7"/>
        <v>12.62016710667724</v>
      </c>
      <c r="F207" s="20">
        <f t="shared" si="6"/>
        <v>5.0798328933227594</v>
      </c>
    </row>
    <row r="208" spans="1:6" x14ac:dyDescent="0.25">
      <c r="A208">
        <v>199</v>
      </c>
      <c r="B208">
        <v>94</v>
      </c>
      <c r="C208">
        <v>167.25</v>
      </c>
      <c r="D208">
        <v>6.6</v>
      </c>
      <c r="E208" s="20">
        <f t="shared" si="7"/>
        <v>14.173912197766318</v>
      </c>
      <c r="F208" s="20">
        <f t="shared" si="6"/>
        <v>-7.5739121977663189</v>
      </c>
    </row>
    <row r="209" spans="1:6" x14ac:dyDescent="0.25">
      <c r="A209">
        <v>200</v>
      </c>
      <c r="B209">
        <v>103.7</v>
      </c>
      <c r="C209">
        <v>170.75</v>
      </c>
      <c r="D209">
        <v>23.6</v>
      </c>
      <c r="E209" s="20">
        <f t="shared" si="7"/>
        <v>21.550554676139111</v>
      </c>
      <c r="F209" s="20">
        <f t="shared" si="6"/>
        <v>2.0494453238608905</v>
      </c>
    </row>
    <row r="210" spans="1:6" x14ac:dyDescent="0.25">
      <c r="A210">
        <v>201</v>
      </c>
      <c r="B210">
        <v>102.7</v>
      </c>
      <c r="C210">
        <v>178.25</v>
      </c>
      <c r="D210">
        <v>12.2</v>
      </c>
      <c r="E210" s="20">
        <f t="shared" si="7"/>
        <v>20.614939413180757</v>
      </c>
      <c r="F210" s="20">
        <f t="shared" si="6"/>
        <v>-8.4149394131807576</v>
      </c>
    </row>
    <row r="211" spans="1:6" x14ac:dyDescent="0.25">
      <c r="A211">
        <v>202</v>
      </c>
      <c r="B211">
        <v>91.1</v>
      </c>
      <c r="C211">
        <v>150</v>
      </c>
      <c r="D211">
        <v>22.1</v>
      </c>
      <c r="E211" s="20">
        <f t="shared" si="7"/>
        <v>12.329535441031096</v>
      </c>
      <c r="F211" s="20">
        <f t="shared" si="6"/>
        <v>9.7704645589689054</v>
      </c>
    </row>
    <row r="212" spans="1:6" x14ac:dyDescent="0.25">
      <c r="A212">
        <v>203</v>
      </c>
      <c r="B212">
        <v>107.2</v>
      </c>
      <c r="C212">
        <v>200.5</v>
      </c>
      <c r="D212">
        <v>28.7</v>
      </c>
      <c r="E212" s="20">
        <f t="shared" si="7"/>
        <v>23.577546036819886</v>
      </c>
      <c r="F212" s="20">
        <f t="shared" si="6"/>
        <v>5.1224539631801136</v>
      </c>
    </row>
    <row r="213" spans="1:6" x14ac:dyDescent="0.25">
      <c r="A213">
        <v>204</v>
      </c>
      <c r="B213">
        <v>100.8</v>
      </c>
      <c r="C213">
        <v>184</v>
      </c>
      <c r="D213">
        <v>6</v>
      </c>
      <c r="E213" s="20">
        <f t="shared" si="7"/>
        <v>19.026647690474604</v>
      </c>
      <c r="F213" s="20">
        <f t="shared" si="6"/>
        <v>-13.026647690474604</v>
      </c>
    </row>
    <row r="214" spans="1:6" x14ac:dyDescent="0.25">
      <c r="A214">
        <v>205</v>
      </c>
      <c r="B214">
        <v>121.6</v>
      </c>
      <c r="C214">
        <v>223</v>
      </c>
      <c r="D214">
        <v>34.799999999999997</v>
      </c>
      <c r="E214" s="20">
        <f t="shared" si="7"/>
        <v>34.14290763078828</v>
      </c>
      <c r="F214" s="20">
        <f t="shared" si="6"/>
        <v>0.65709236921171765</v>
      </c>
    </row>
    <row r="215" spans="1:6" x14ac:dyDescent="0.25">
      <c r="A215">
        <v>206</v>
      </c>
      <c r="B215">
        <v>105.6</v>
      </c>
      <c r="C215">
        <v>208.75</v>
      </c>
      <c r="D215">
        <v>16.600000000000001</v>
      </c>
      <c r="E215" s="20">
        <f t="shared" si="7"/>
        <v>22.164110414725375</v>
      </c>
      <c r="F215" s="20">
        <f t="shared" si="6"/>
        <v>-5.5641104147253735</v>
      </c>
    </row>
    <row r="216" spans="1:6" x14ac:dyDescent="0.25">
      <c r="A216">
        <v>207</v>
      </c>
      <c r="B216">
        <v>100.6</v>
      </c>
      <c r="C216">
        <v>166</v>
      </c>
      <c r="D216">
        <v>32.9</v>
      </c>
      <c r="E216" s="20">
        <f t="shared" si="7"/>
        <v>19.273978390804928</v>
      </c>
      <c r="F216" s="20">
        <f t="shared" si="6"/>
        <v>13.626021609195071</v>
      </c>
    </row>
    <row r="217" spans="1:6" x14ac:dyDescent="0.25">
      <c r="A217">
        <v>208</v>
      </c>
      <c r="B217">
        <v>102.7</v>
      </c>
      <c r="C217">
        <v>195</v>
      </c>
      <c r="D217">
        <v>32.799999999999997</v>
      </c>
      <c r="E217" s="20">
        <f t="shared" si="7"/>
        <v>20.241754779260578</v>
      </c>
      <c r="F217" s="20">
        <f t="shared" si="6"/>
        <v>12.558245220739419</v>
      </c>
    </row>
    <row r="218" spans="1:6" x14ac:dyDescent="0.25">
      <c r="A218">
        <v>209</v>
      </c>
      <c r="B218">
        <v>99.8</v>
      </c>
      <c r="C218">
        <v>160.5</v>
      </c>
      <c r="D218">
        <v>9.6</v>
      </c>
      <c r="E218" s="20">
        <f t="shared" si="7"/>
        <v>18.781702496264046</v>
      </c>
      <c r="F218" s="20">
        <f t="shared" si="6"/>
        <v>-9.1817024962640463</v>
      </c>
    </row>
    <row r="219" spans="1:6" x14ac:dyDescent="0.25">
      <c r="A219">
        <v>210</v>
      </c>
      <c r="B219">
        <v>92.9</v>
      </c>
      <c r="C219">
        <v>159.75</v>
      </c>
      <c r="D219">
        <v>10.8</v>
      </c>
      <c r="E219" s="20">
        <f t="shared" si="7"/>
        <v>13.495640362795296</v>
      </c>
      <c r="F219" s="20">
        <f t="shared" si="6"/>
        <v>-2.6956403627952952</v>
      </c>
    </row>
    <row r="220" spans="1:6" x14ac:dyDescent="0.25">
      <c r="A220">
        <v>211</v>
      </c>
      <c r="B220">
        <v>91.2</v>
      </c>
      <c r="C220">
        <v>140.5</v>
      </c>
      <c r="D220">
        <v>7.1</v>
      </c>
      <c r="E220" s="20">
        <f t="shared" si="7"/>
        <v>12.618044164150923</v>
      </c>
      <c r="F220" s="20">
        <f t="shared" si="6"/>
        <v>-5.5180441641509237</v>
      </c>
    </row>
    <row r="221" spans="1:6" x14ac:dyDescent="0.25">
      <c r="A221">
        <v>212</v>
      </c>
      <c r="B221">
        <v>115.6</v>
      </c>
      <c r="C221">
        <v>216.25</v>
      </c>
      <c r="D221">
        <v>27.2</v>
      </c>
      <c r="E221" s="20">
        <f t="shared" si="7"/>
        <v>29.682189474254244</v>
      </c>
      <c r="F221" s="20">
        <f t="shared" si="6"/>
        <v>-2.4821894742542447</v>
      </c>
    </row>
    <row r="222" spans="1:6" x14ac:dyDescent="0.25">
      <c r="A222">
        <v>213</v>
      </c>
      <c r="B222">
        <v>98.3</v>
      </c>
      <c r="C222">
        <v>168.25</v>
      </c>
      <c r="D222">
        <v>19.5</v>
      </c>
      <c r="E222" s="20">
        <f t="shared" si="7"/>
        <v>17.456258480556119</v>
      </c>
      <c r="F222" s="20">
        <f t="shared" si="6"/>
        <v>2.0437415194438806</v>
      </c>
    </row>
    <row r="223" spans="1:6" x14ac:dyDescent="0.25">
      <c r="A223">
        <v>214</v>
      </c>
      <c r="B223">
        <v>103.7</v>
      </c>
      <c r="C223">
        <v>194.75</v>
      </c>
      <c r="D223">
        <v>18.7</v>
      </c>
      <c r="E223" s="20">
        <f t="shared" si="7"/>
        <v>21.015842364850496</v>
      </c>
      <c r="F223" s="20">
        <f t="shared" si="6"/>
        <v>-2.3158423648504964</v>
      </c>
    </row>
    <row r="224" spans="1:6" x14ac:dyDescent="0.25">
      <c r="A224">
        <v>215</v>
      </c>
      <c r="B224">
        <v>98.7</v>
      </c>
      <c r="C224">
        <v>172.75</v>
      </c>
      <c r="D224">
        <v>19.5</v>
      </c>
      <c r="E224" s="20">
        <f t="shared" si="7"/>
        <v>17.663406988461766</v>
      </c>
      <c r="F224" s="20">
        <f t="shared" si="6"/>
        <v>1.8365930115382341</v>
      </c>
    </row>
    <row r="225" spans="1:6" x14ac:dyDescent="0.25">
      <c r="A225">
        <v>216</v>
      </c>
      <c r="B225">
        <v>119.8</v>
      </c>
      <c r="C225">
        <v>219</v>
      </c>
      <c r="D225">
        <v>47.5</v>
      </c>
      <c r="E225" s="20">
        <f t="shared" si="7"/>
        <v>32.848694551111194</v>
      </c>
      <c r="F225" s="20">
        <f t="shared" si="6"/>
        <v>14.651305448888806</v>
      </c>
    </row>
    <row r="226" spans="1:6" x14ac:dyDescent="0.25">
      <c r="A226">
        <v>217</v>
      </c>
      <c r="B226">
        <v>92.8</v>
      </c>
      <c r="C226">
        <v>149.25</v>
      </c>
      <c r="D226">
        <v>13.6</v>
      </c>
      <c r="E226" s="20">
        <f t="shared" si="7"/>
        <v>13.652725232415996</v>
      </c>
      <c r="F226" s="20">
        <f t="shared" si="6"/>
        <v>-5.2725232415996359E-2</v>
      </c>
    </row>
    <row r="227" spans="1:6" x14ac:dyDescent="0.25">
      <c r="A227">
        <v>218</v>
      </c>
      <c r="B227">
        <v>93.3</v>
      </c>
      <c r="C227">
        <v>154.5</v>
      </c>
      <c r="D227">
        <v>7.5</v>
      </c>
      <c r="E227" s="20">
        <f t="shared" si="7"/>
        <v>13.920015747161928</v>
      </c>
      <c r="F227" s="20">
        <f t="shared" si="6"/>
        <v>-6.4200157471619281</v>
      </c>
    </row>
    <row r="228" spans="1:6" x14ac:dyDescent="0.25">
      <c r="A228">
        <v>219</v>
      </c>
      <c r="B228">
        <v>106.8</v>
      </c>
      <c r="C228">
        <v>199.25</v>
      </c>
      <c r="D228">
        <v>24.5</v>
      </c>
      <c r="E228" s="20">
        <f t="shared" si="7"/>
        <v>23.297988570093906</v>
      </c>
      <c r="F228" s="20">
        <f t="shared" si="6"/>
        <v>1.2020114299060936</v>
      </c>
    </row>
    <row r="229" spans="1:6" x14ac:dyDescent="0.25">
      <c r="A229">
        <v>220</v>
      </c>
      <c r="B229">
        <v>93.9</v>
      </c>
      <c r="C229">
        <v>154.5</v>
      </c>
      <c r="D229">
        <v>15</v>
      </c>
      <c r="E229" s="20">
        <f t="shared" si="7"/>
        <v>14.381126346570328</v>
      </c>
      <c r="F229" s="20">
        <f t="shared" si="6"/>
        <v>0.61887365342967193</v>
      </c>
    </row>
    <row r="230" spans="1:6" x14ac:dyDescent="0.25">
      <c r="A230">
        <v>221</v>
      </c>
      <c r="B230">
        <v>99</v>
      </c>
      <c r="C230">
        <v>153.25</v>
      </c>
      <c r="D230">
        <v>12.4</v>
      </c>
      <c r="E230" s="20">
        <f t="shared" si="7"/>
        <v>18.328416041087959</v>
      </c>
      <c r="F230" s="20">
        <f t="shared" si="6"/>
        <v>-5.9284160410879583</v>
      </c>
    </row>
    <row r="231" spans="1:6" x14ac:dyDescent="0.25">
      <c r="A231">
        <v>222</v>
      </c>
      <c r="B231">
        <v>119.9</v>
      </c>
      <c r="C231">
        <v>230</v>
      </c>
      <c r="D231">
        <v>26</v>
      </c>
      <c r="E231" s="20">
        <f t="shared" si="7"/>
        <v>32.680469841671979</v>
      </c>
      <c r="F231" s="20">
        <f t="shared" si="6"/>
        <v>-6.6804698416719788</v>
      </c>
    </row>
    <row r="232" spans="1:6" x14ac:dyDescent="0.25">
      <c r="A232">
        <v>223</v>
      </c>
      <c r="B232">
        <v>94.2</v>
      </c>
      <c r="C232">
        <v>161.75</v>
      </c>
      <c r="D232">
        <v>11.5</v>
      </c>
      <c r="E232" s="20">
        <f t="shared" si="7"/>
        <v>14.450153968906099</v>
      </c>
      <c r="F232" s="20">
        <f t="shared" si="6"/>
        <v>-2.9501539689060987</v>
      </c>
    </row>
    <row r="233" spans="1:6" x14ac:dyDescent="0.25">
      <c r="A233">
        <v>224</v>
      </c>
      <c r="B233">
        <v>92.7</v>
      </c>
      <c r="C233">
        <v>142.25</v>
      </c>
      <c r="D233">
        <v>5.2</v>
      </c>
      <c r="E233" s="20">
        <f t="shared" si="7"/>
        <v>13.731831223307108</v>
      </c>
      <c r="F233" s="20">
        <f t="shared" si="6"/>
        <v>-8.5318312233071083</v>
      </c>
    </row>
    <row r="234" spans="1:6" x14ac:dyDescent="0.25">
      <c r="A234">
        <v>225</v>
      </c>
      <c r="B234">
        <v>106.9</v>
      </c>
      <c r="C234">
        <v>179.75</v>
      </c>
      <c r="D234">
        <v>10.9</v>
      </c>
      <c r="E234" s="20">
        <f t="shared" si="7"/>
        <v>23.809294089583975</v>
      </c>
      <c r="F234" s="20">
        <f t="shared" si="6"/>
        <v>-12.909294089583975</v>
      </c>
    </row>
    <row r="235" spans="1:6" x14ac:dyDescent="0.25">
      <c r="A235">
        <v>226</v>
      </c>
      <c r="B235">
        <v>88.8</v>
      </c>
      <c r="C235">
        <v>126.5</v>
      </c>
      <c r="D235">
        <v>12.5</v>
      </c>
      <c r="E235" s="20">
        <f t="shared" si="7"/>
        <v>11.085517281435697</v>
      </c>
      <c r="F235" s="20">
        <f t="shared" si="6"/>
        <v>1.4144827185643027</v>
      </c>
    </row>
    <row r="236" spans="1:6" x14ac:dyDescent="0.25">
      <c r="A236">
        <v>227</v>
      </c>
      <c r="B236">
        <v>101.7</v>
      </c>
      <c r="C236">
        <v>169.5</v>
      </c>
      <c r="D236">
        <v>14.8</v>
      </c>
      <c r="E236" s="20">
        <f t="shared" si="7"/>
        <v>20.04136894432407</v>
      </c>
      <c r="F236" s="20">
        <f t="shared" si="6"/>
        <v>-5.2413689443240692</v>
      </c>
    </row>
    <row r="237" spans="1:6" x14ac:dyDescent="0.25">
      <c r="A237">
        <v>228</v>
      </c>
      <c r="B237">
        <v>105.3</v>
      </c>
      <c r="C237">
        <v>198.5</v>
      </c>
      <c r="D237">
        <v>25.2</v>
      </c>
      <c r="E237" s="20">
        <f t="shared" si="7"/>
        <v>22.161921831300695</v>
      </c>
      <c r="F237" s="20">
        <f t="shared" si="6"/>
        <v>3.0380781686993039</v>
      </c>
    </row>
    <row r="238" spans="1:6" x14ac:dyDescent="0.25">
      <c r="A238">
        <v>229</v>
      </c>
      <c r="B238">
        <v>104</v>
      </c>
      <c r="C238">
        <v>174.5</v>
      </c>
      <c r="D238">
        <v>14.9</v>
      </c>
      <c r="E238" s="20">
        <f t="shared" si="7"/>
        <v>21.697561177204459</v>
      </c>
      <c r="F238" s="20">
        <f t="shared" si="6"/>
        <v>-6.7975611772044591</v>
      </c>
    </row>
    <row r="239" spans="1:6" x14ac:dyDescent="0.25">
      <c r="A239">
        <v>230</v>
      </c>
      <c r="B239">
        <v>98.6</v>
      </c>
      <c r="C239">
        <v>167.75</v>
      </c>
      <c r="D239">
        <v>17</v>
      </c>
      <c r="E239" s="20">
        <f t="shared" si="7"/>
        <v>17.697953620078824</v>
      </c>
      <c r="F239" s="20">
        <f t="shared" si="6"/>
        <v>-0.69795362007882389</v>
      </c>
    </row>
    <row r="240" spans="1:6" x14ac:dyDescent="0.25">
      <c r="A240">
        <v>231</v>
      </c>
      <c r="B240">
        <v>99.6</v>
      </c>
      <c r="C240">
        <v>147.75</v>
      </c>
      <c r="D240">
        <v>10.6</v>
      </c>
      <c r="E240" s="20">
        <f t="shared" si="7"/>
        <v>18.912064878500001</v>
      </c>
      <c r="F240" s="20">
        <f t="shared" si="6"/>
        <v>-8.3120648785000011</v>
      </c>
    </row>
    <row r="241" spans="1:6" x14ac:dyDescent="0.25">
      <c r="A241">
        <v>232</v>
      </c>
      <c r="B241">
        <v>103.4</v>
      </c>
      <c r="C241">
        <v>182.25</v>
      </c>
      <c r="D241">
        <v>16.100000000000001</v>
      </c>
      <c r="E241" s="20">
        <f t="shared" si="7"/>
        <v>21.063783060609111</v>
      </c>
      <c r="F241" s="20">
        <f t="shared" si="6"/>
        <v>-4.96378306060911</v>
      </c>
    </row>
    <row r="242" spans="1:6" x14ac:dyDescent="0.25">
      <c r="A242">
        <v>233</v>
      </c>
      <c r="B242">
        <v>100.2</v>
      </c>
      <c r="C242">
        <v>175.5</v>
      </c>
      <c r="D242">
        <v>15.4</v>
      </c>
      <c r="E242" s="20">
        <f t="shared" si="7"/>
        <v>18.754914367980938</v>
      </c>
      <c r="F242" s="20">
        <f t="shared" si="6"/>
        <v>-3.3549143679809372</v>
      </c>
    </row>
    <row r="243" spans="1:6" x14ac:dyDescent="0.25">
      <c r="A243">
        <v>234</v>
      </c>
      <c r="B243">
        <v>94.9</v>
      </c>
      <c r="C243">
        <v>161.75</v>
      </c>
      <c r="D243">
        <v>26.7</v>
      </c>
      <c r="E243" s="20">
        <f t="shared" si="7"/>
        <v>14.988116334882553</v>
      </c>
      <c r="F243" s="20">
        <f t="shared" si="6"/>
        <v>11.711883665117446</v>
      </c>
    </row>
    <row r="244" spans="1:6" x14ac:dyDescent="0.25">
      <c r="A244">
        <v>235</v>
      </c>
      <c r="B244">
        <v>97.2</v>
      </c>
      <c r="C244">
        <v>157.75</v>
      </c>
      <c r="D244">
        <v>25.8</v>
      </c>
      <c r="E244" s="20">
        <f t="shared" si="7"/>
        <v>16.844825684496172</v>
      </c>
      <c r="F244" s="20">
        <f t="shared" si="6"/>
        <v>8.9551743155038288</v>
      </c>
    </row>
    <row r="245" spans="1:6" x14ac:dyDescent="0.25">
      <c r="A245">
        <v>236</v>
      </c>
      <c r="B245">
        <v>104.7</v>
      </c>
      <c r="C245">
        <v>168.75</v>
      </c>
      <c r="D245">
        <v>18.600000000000001</v>
      </c>
      <c r="E245" s="20">
        <f t="shared" si="7"/>
        <v>22.363631701093812</v>
      </c>
      <c r="F245" s="20">
        <f t="shared" si="6"/>
        <v>-3.7636317010938107</v>
      </c>
    </row>
    <row r="246" spans="1:6" x14ac:dyDescent="0.25">
      <c r="A246">
        <v>237</v>
      </c>
      <c r="B246">
        <v>104</v>
      </c>
      <c r="C246">
        <v>191.5</v>
      </c>
      <c r="D246">
        <v>24.8</v>
      </c>
      <c r="E246" s="20">
        <f t="shared" si="7"/>
        <v>21.318806623375021</v>
      </c>
      <c r="F246" s="20">
        <f t="shared" si="6"/>
        <v>3.4811933766249794</v>
      </c>
    </row>
    <row r="247" spans="1:6" x14ac:dyDescent="0.25">
      <c r="A247">
        <v>238</v>
      </c>
      <c r="B247">
        <v>117.6</v>
      </c>
      <c r="C247">
        <v>219.15</v>
      </c>
      <c r="D247">
        <v>27.3</v>
      </c>
      <c r="E247" s="20">
        <f t="shared" si="7"/>
        <v>31.154613734668192</v>
      </c>
      <c r="F247" s="20">
        <f t="shared" si="6"/>
        <v>-3.8546137346681917</v>
      </c>
    </row>
    <row r="248" spans="1:6" x14ac:dyDescent="0.25">
      <c r="A248">
        <v>239</v>
      </c>
      <c r="B248">
        <v>95.8</v>
      </c>
      <c r="C248">
        <v>155.25</v>
      </c>
      <c r="D248">
        <v>12.4</v>
      </c>
      <c r="E248" s="20">
        <f t="shared" si="7"/>
        <v>15.824600151635813</v>
      </c>
      <c r="F248" s="20">
        <f t="shared" si="6"/>
        <v>-3.4246001516358131</v>
      </c>
    </row>
    <row r="249" spans="1:6" x14ac:dyDescent="0.25">
      <c r="A249">
        <v>240</v>
      </c>
      <c r="B249">
        <v>106.4</v>
      </c>
      <c r="C249">
        <v>189.75</v>
      </c>
      <c r="D249">
        <v>29.9</v>
      </c>
      <c r="E249" s="20">
        <f t="shared" si="7"/>
        <v>23.202238460373387</v>
      </c>
      <c r="F249" s="20">
        <f t="shared" si="6"/>
        <v>6.6977615396266117</v>
      </c>
    </row>
    <row r="250" spans="1:6" x14ac:dyDescent="0.25">
      <c r="A250">
        <v>241</v>
      </c>
      <c r="B250">
        <v>93</v>
      </c>
      <c r="C250">
        <v>127.5</v>
      </c>
      <c r="D250">
        <v>17</v>
      </c>
      <c r="E250" s="20">
        <f t="shared" si="7"/>
        <v>14.291011797657429</v>
      </c>
      <c r="F250" s="20">
        <f t="shared" si="6"/>
        <v>2.7089882023425709</v>
      </c>
    </row>
    <row r="251" spans="1:6" x14ac:dyDescent="0.25">
      <c r="A251">
        <v>242</v>
      </c>
      <c r="B251">
        <v>119.6</v>
      </c>
      <c r="C251">
        <v>224.5</v>
      </c>
      <c r="D251">
        <v>35</v>
      </c>
      <c r="E251" s="20">
        <f t="shared" si="7"/>
        <v>32.572452779971414</v>
      </c>
      <c r="F251" s="20">
        <f t="shared" si="6"/>
        <v>2.4275472200285861</v>
      </c>
    </row>
    <row r="252" spans="1:6" x14ac:dyDescent="0.25">
      <c r="A252">
        <v>243</v>
      </c>
      <c r="B252">
        <v>119.7</v>
      </c>
      <c r="C252">
        <v>234.25</v>
      </c>
      <c r="D252">
        <v>30.4</v>
      </c>
      <c r="E252" s="20">
        <f t="shared" si="7"/>
        <v>32.432077670078485</v>
      </c>
      <c r="F252" s="20">
        <f t="shared" si="6"/>
        <v>-2.0320776700784862</v>
      </c>
    </row>
    <row r="253" spans="1:6" x14ac:dyDescent="0.25">
      <c r="A253">
        <v>244</v>
      </c>
      <c r="B253">
        <v>115.8</v>
      </c>
      <c r="C253">
        <v>227.75</v>
      </c>
      <c r="D253">
        <v>32.6</v>
      </c>
      <c r="E253" s="20">
        <f t="shared" si="7"/>
        <v>29.579676691564586</v>
      </c>
      <c r="F253" s="20">
        <f t="shared" si="6"/>
        <v>3.0203233084354153</v>
      </c>
    </row>
    <row r="254" spans="1:6" x14ac:dyDescent="0.25">
      <c r="A254">
        <v>245</v>
      </c>
      <c r="B254">
        <v>118.3</v>
      </c>
      <c r="C254">
        <v>199.5</v>
      </c>
      <c r="D254">
        <v>29</v>
      </c>
      <c r="E254" s="20">
        <f t="shared" si="7"/>
        <v>32.130371805512205</v>
      </c>
      <c r="F254" s="20">
        <f t="shared" si="6"/>
        <v>-3.1303718055122047</v>
      </c>
    </row>
    <row r="255" spans="1:6" x14ac:dyDescent="0.25">
      <c r="A255">
        <v>246</v>
      </c>
      <c r="B255">
        <v>97.4</v>
      </c>
      <c r="C255">
        <v>155.5</v>
      </c>
      <c r="D255">
        <v>15.2</v>
      </c>
      <c r="E255" s="20">
        <f t="shared" si="7"/>
        <v>17.048658496815605</v>
      </c>
      <c r="F255" s="20">
        <f t="shared" si="6"/>
        <v>-1.8486584968156059</v>
      </c>
    </row>
    <row r="256" spans="1:6" x14ac:dyDescent="0.25">
      <c r="A256">
        <v>247</v>
      </c>
      <c r="B256">
        <v>113.7</v>
      </c>
      <c r="C256">
        <v>215.5</v>
      </c>
      <c r="D256">
        <v>30.2</v>
      </c>
      <c r="E256" s="20">
        <f t="shared" si="7"/>
        <v>28.238715669188775</v>
      </c>
      <c r="F256" s="20">
        <f t="shared" si="6"/>
        <v>1.9612843308112247</v>
      </c>
    </row>
    <row r="257" spans="1:6" x14ac:dyDescent="0.25">
      <c r="A257">
        <v>248</v>
      </c>
      <c r="B257">
        <v>89.2</v>
      </c>
      <c r="C257">
        <v>134.25</v>
      </c>
      <c r="D257">
        <v>11</v>
      </c>
      <c r="E257" s="20">
        <f t="shared" si="7"/>
        <v>11.220256830521009</v>
      </c>
      <c r="F257" s="20">
        <f t="shared" si="6"/>
        <v>-0.22025683052100931</v>
      </c>
    </row>
    <row r="258" spans="1:6" x14ac:dyDescent="0.25">
      <c r="A258">
        <v>249</v>
      </c>
      <c r="B258">
        <v>108.5</v>
      </c>
      <c r="C258">
        <v>201</v>
      </c>
      <c r="D258">
        <v>33.6</v>
      </c>
      <c r="E258" s="20">
        <f t="shared" si="7"/>
        <v>24.565479162386225</v>
      </c>
      <c r="F258" s="20">
        <f t="shared" si="6"/>
        <v>9.0345208376137762</v>
      </c>
    </row>
    <row r="259" spans="1:6" x14ac:dyDescent="0.25">
      <c r="A259">
        <v>250</v>
      </c>
      <c r="B259">
        <v>111.1</v>
      </c>
      <c r="C259">
        <v>186.75</v>
      </c>
      <c r="D259">
        <v>29.3</v>
      </c>
      <c r="E259" s="20">
        <f t="shared" si="7"/>
        <v>26.881110527983552</v>
      </c>
      <c r="F259" s="20">
        <f t="shared" si="6"/>
        <v>2.4188894720164491</v>
      </c>
    </row>
    <row r="260" spans="1:6" x14ac:dyDescent="0.25">
      <c r="A260">
        <v>251</v>
      </c>
      <c r="B260">
        <v>108.3</v>
      </c>
      <c r="C260">
        <v>190.75</v>
      </c>
      <c r="D260">
        <v>26</v>
      </c>
      <c r="E260" s="20">
        <f t="shared" si="7"/>
        <v>24.640142345529618</v>
      </c>
      <c r="F260" s="20">
        <f t="shared" si="6"/>
        <v>1.3598576544703818</v>
      </c>
    </row>
    <row r="261" spans="1:6" x14ac:dyDescent="0.25">
      <c r="A261">
        <v>252</v>
      </c>
      <c r="B261">
        <v>112.4</v>
      </c>
      <c r="C261">
        <v>207.5</v>
      </c>
      <c r="D261">
        <v>31.9</v>
      </c>
      <c r="E261" s="20">
        <f t="shared" si="7"/>
        <v>27.417880140900138</v>
      </c>
      <c r="F261" s="20">
        <f t="shared" si="6"/>
        <v>4.4821198590998605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Body Fat Data</vt:lpstr>
      <vt:lpstr>Regression1</vt:lpstr>
      <vt:lpstr>Regression2</vt:lpstr>
      <vt:lpstr>Regression3</vt:lpstr>
      <vt:lpstr>Regression4</vt:lpstr>
      <vt:lpstr>Regression5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2014-10-10T16:08:40Z</dcterms:created>
  <dcterms:modified xsi:type="dcterms:W3CDTF">2016-10-20T15:41:15Z</dcterms:modified>
</cp:coreProperties>
</file>