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265" windowHeight="8535" activeTab="4"/>
  </bookViews>
  <sheets>
    <sheet name="trendline" sheetId="5" r:id="rId1"/>
    <sheet name="by hand" sheetId="4" r:id="rId2"/>
    <sheet name="LINEST" sheetId="6" r:id="rId3"/>
    <sheet name="ANOVA" sheetId="7" r:id="rId4"/>
    <sheet name="Matrix Math" sheetId="9" r:id="rId5"/>
  </sheets>
  <calcPr calcId="145621"/>
</workbook>
</file>

<file path=xl/calcChain.xml><?xml version="1.0" encoding="utf-8"?>
<calcChain xmlns="http://schemas.openxmlformats.org/spreadsheetml/2006/main">
  <c r="L12" i="6" l="1" a="1"/>
  <c r="L12" i="6" s="1"/>
  <c r="L16" i="6" l="1"/>
  <c r="M13" i="6"/>
  <c r="L15" i="6"/>
  <c r="L13" i="6"/>
  <c r="L14" i="6"/>
  <c r="M15" i="6"/>
  <c r="M16" i="6"/>
  <c r="M14" i="6"/>
  <c r="M12" i="6"/>
  <c r="N9" i="5"/>
  <c r="N8" i="5"/>
  <c r="N7" i="5"/>
  <c r="B24" i="9" l="1"/>
  <c r="B25" i="9"/>
  <c r="B26" i="9"/>
  <c r="B27" i="9"/>
  <c r="B28" i="9"/>
  <c r="B29" i="9"/>
  <c r="B30" i="9"/>
  <c r="B31" i="9"/>
  <c r="B32" i="9"/>
  <c r="B33" i="9"/>
  <c r="B23" i="9"/>
  <c r="C21" i="9" a="1"/>
  <c r="E21" i="9" s="1"/>
  <c r="I22" i="9" l="1"/>
  <c r="L21" i="9"/>
  <c r="D21" i="9"/>
  <c r="H22" i="9"/>
  <c r="K21" i="9"/>
  <c r="C21" i="9"/>
  <c r="G22" i="9"/>
  <c r="J21" i="9"/>
  <c r="F22" i="9"/>
  <c r="I21" i="9"/>
  <c r="M22" i="9"/>
  <c r="E22" i="9"/>
  <c r="H21" i="9"/>
  <c r="L22" i="9"/>
  <c r="D22" i="9"/>
  <c r="G21" i="9"/>
  <c r="K22" i="9"/>
  <c r="C22" i="9"/>
  <c r="F21" i="9"/>
  <c r="J22" i="9"/>
  <c r="M21" i="9"/>
  <c r="C23" i="9" l="1" a="1"/>
  <c r="C24" i="9" s="1"/>
  <c r="D23" i="9" l="1"/>
  <c r="C23" i="9"/>
  <c r="C35" i="9" s="1" a="1"/>
  <c r="D36" i="9" s="1"/>
  <c r="D24" i="9"/>
  <c r="C21" i="4"/>
  <c r="F10" i="4" s="1"/>
  <c r="B21" i="4"/>
  <c r="E19" i="4" s="1"/>
  <c r="C20" i="4"/>
  <c r="B20" i="4"/>
  <c r="C36" i="9" l="1"/>
  <c r="C35" i="9"/>
  <c r="C39" i="9" s="1" a="1"/>
  <c r="D35" i="9"/>
  <c r="D20" i="4"/>
  <c r="D9" i="4"/>
  <c r="G9" i="4" s="1"/>
  <c r="D14" i="4"/>
  <c r="E11" i="4"/>
  <c r="D21" i="4"/>
  <c r="D13" i="4"/>
  <c r="G13" i="4" s="1"/>
  <c r="F16" i="4"/>
  <c r="D16" i="4"/>
  <c r="F11" i="4"/>
  <c r="D12" i="4"/>
  <c r="G12" i="4" s="1"/>
  <c r="F15" i="4"/>
  <c r="D17" i="4"/>
  <c r="F9" i="4"/>
  <c r="F12" i="4"/>
  <c r="F19" i="4"/>
  <c r="E10" i="4"/>
  <c r="F17" i="4"/>
  <c r="D19" i="4"/>
  <c r="D11" i="4"/>
  <c r="G11" i="4" s="1"/>
  <c r="F14" i="4"/>
  <c r="E9" i="4"/>
  <c r="E13" i="4"/>
  <c r="D18" i="4"/>
  <c r="D10" i="4"/>
  <c r="G10" i="4" s="1"/>
  <c r="F13" i="4"/>
  <c r="D15" i="4"/>
  <c r="F18" i="4"/>
  <c r="E12" i="4"/>
  <c r="E14" i="4"/>
  <c r="E16" i="4"/>
  <c r="E18" i="4"/>
  <c r="E15" i="4"/>
  <c r="E17" i="4"/>
  <c r="E39" i="9" l="1"/>
  <c r="G39" i="9"/>
  <c r="I39" i="9"/>
  <c r="I40" i="9"/>
  <c r="F40" i="9"/>
  <c r="C40" i="9"/>
  <c r="L39" i="9"/>
  <c r="M40" i="9"/>
  <c r="F39" i="9"/>
  <c r="D39" i="9"/>
  <c r="E40" i="9"/>
  <c r="J40" i="9"/>
  <c r="G40" i="9"/>
  <c r="J39" i="9"/>
  <c r="K40" i="9"/>
  <c r="H40" i="9"/>
  <c r="H39" i="9"/>
  <c r="M39" i="9"/>
  <c r="K39" i="9"/>
  <c r="L40" i="9"/>
  <c r="C39" i="9"/>
  <c r="D40" i="9"/>
  <c r="G16" i="4"/>
  <c r="F20" i="4"/>
  <c r="G17" i="4"/>
  <c r="G18" i="4"/>
  <c r="G14" i="4"/>
  <c r="G20" i="4" s="1"/>
  <c r="D2" i="4" s="1"/>
  <c r="G15" i="4"/>
  <c r="G19" i="4"/>
  <c r="E20" i="4"/>
  <c r="C48" i="9" l="1" a="1"/>
  <c r="C43" i="9" a="1"/>
  <c r="D3" i="4"/>
  <c r="H10" i="4" s="1"/>
  <c r="I10" i="4" s="1"/>
  <c r="C43" i="9" l="1"/>
  <c r="C44" i="9"/>
  <c r="J48" i="9"/>
  <c r="M52" i="9"/>
  <c r="L57" i="9"/>
  <c r="C52" i="9"/>
  <c r="E51" i="9"/>
  <c r="G50" i="9"/>
  <c r="L48" i="9"/>
  <c r="K48" i="9"/>
  <c r="M57" i="9"/>
  <c r="D57" i="9"/>
  <c r="F56" i="9"/>
  <c r="H55" i="9"/>
  <c r="M53" i="9"/>
  <c r="F57" i="9"/>
  <c r="H51" i="9"/>
  <c r="E57" i="9"/>
  <c r="G51" i="9"/>
  <c r="G56" i="9"/>
  <c r="I50" i="9"/>
  <c r="I55" i="9"/>
  <c r="K49" i="9"/>
  <c r="K54" i="9"/>
  <c r="M48" i="9"/>
  <c r="E53" i="9"/>
  <c r="M58" i="9"/>
  <c r="D53" i="9"/>
  <c r="L58" i="9"/>
  <c r="C53" i="9"/>
  <c r="I56" i="9"/>
  <c r="K50" i="9"/>
  <c r="H56" i="9"/>
  <c r="J50" i="9"/>
  <c r="J55" i="9"/>
  <c r="L49" i="9"/>
  <c r="L54" i="9"/>
  <c r="C49" i="9"/>
  <c r="C54" i="9"/>
  <c r="E48" i="9"/>
  <c r="H52" i="9"/>
  <c r="E58" i="9"/>
  <c r="G52" i="9"/>
  <c r="D58" i="9"/>
  <c r="F52" i="9"/>
  <c r="L55" i="9"/>
  <c r="C50" i="9"/>
  <c r="K55" i="9"/>
  <c r="M49" i="9"/>
  <c r="M54" i="9"/>
  <c r="D49" i="9"/>
  <c r="D54" i="9"/>
  <c r="F48" i="9"/>
  <c r="F53" i="9"/>
  <c r="I57" i="9"/>
  <c r="K51" i="9"/>
  <c r="H57" i="9"/>
  <c r="J51" i="9"/>
  <c r="G57" i="9"/>
  <c r="I51" i="9"/>
  <c r="C48" i="9"/>
  <c r="K58" i="9"/>
  <c r="J58" i="9"/>
  <c r="L52" i="9"/>
  <c r="C57" i="9"/>
  <c r="E56" i="9"/>
  <c r="J54" i="9"/>
  <c r="I54" i="9"/>
  <c r="H54" i="9"/>
  <c r="C58" i="9"/>
  <c r="E52" i="9"/>
  <c r="D52" i="9"/>
  <c r="F51" i="9"/>
  <c r="H50" i="9"/>
  <c r="J49" i="9"/>
  <c r="D48" i="9"/>
  <c r="L53" i="9"/>
  <c r="D55" i="9"/>
  <c r="F49" i="9"/>
  <c r="C55" i="9"/>
  <c r="E49" i="9"/>
  <c r="E54" i="9"/>
  <c r="G48" i="9"/>
  <c r="G53" i="9"/>
  <c r="G58" i="9"/>
  <c r="I52" i="9"/>
  <c r="L56" i="9"/>
  <c r="C51" i="9"/>
  <c r="K56" i="9"/>
  <c r="M50" i="9"/>
  <c r="J56" i="9"/>
  <c r="L50" i="9"/>
  <c r="G54" i="9"/>
  <c r="I48" i="9"/>
  <c r="F54" i="9"/>
  <c r="H48" i="9"/>
  <c r="H53" i="9"/>
  <c r="H58" i="9"/>
  <c r="J52" i="9"/>
  <c r="J57" i="9"/>
  <c r="L51" i="9"/>
  <c r="D56" i="9"/>
  <c r="F50" i="9"/>
  <c r="C56" i="9"/>
  <c r="E50" i="9"/>
  <c r="M55" i="9"/>
  <c r="D50" i="9"/>
  <c r="J53" i="9"/>
  <c r="F58" i="9"/>
  <c r="I53" i="9"/>
  <c r="I58" i="9"/>
  <c r="K52" i="9"/>
  <c r="K57" i="9"/>
  <c r="M51" i="9"/>
  <c r="M56" i="9"/>
  <c r="D51" i="9"/>
  <c r="G55" i="9"/>
  <c r="I49" i="9"/>
  <c r="F55" i="9"/>
  <c r="H49" i="9"/>
  <c r="E55" i="9"/>
  <c r="G49" i="9"/>
  <c r="K53" i="9"/>
  <c r="H16" i="4"/>
  <c r="I16" i="4" s="1"/>
  <c r="H18" i="4"/>
  <c r="I18" i="4" s="1"/>
  <c r="H13" i="4"/>
  <c r="I13" i="4" s="1"/>
  <c r="H12" i="4"/>
  <c r="I12" i="4" s="1"/>
  <c r="H19" i="4"/>
  <c r="I19" i="4" s="1"/>
  <c r="H11" i="4"/>
  <c r="I11" i="4" s="1"/>
  <c r="H14" i="4"/>
  <c r="I14" i="4" s="1"/>
  <c r="H15" i="4"/>
  <c r="I15" i="4" s="1"/>
  <c r="H17" i="4"/>
  <c r="I17" i="4" s="1"/>
  <c r="H9" i="4"/>
  <c r="C63" i="9" l="1" a="1"/>
  <c r="I9" i="4"/>
  <c r="H20" i="4"/>
  <c r="C65" i="9" l="1"/>
  <c r="M65" i="9" s="1"/>
  <c r="C64" i="9"/>
  <c r="M64" i="9" s="1"/>
  <c r="C71" i="9"/>
  <c r="M71" i="9" s="1"/>
  <c r="C63" i="9"/>
  <c r="M63" i="9" s="1"/>
  <c r="M74" i="9" s="1"/>
  <c r="C70" i="9"/>
  <c r="M70" i="9" s="1"/>
  <c r="C68" i="9"/>
  <c r="M68" i="9" s="1"/>
  <c r="C67" i="9"/>
  <c r="M67" i="9" s="1"/>
  <c r="C69" i="9"/>
  <c r="M69" i="9" s="1"/>
  <c r="C66" i="9"/>
  <c r="M66" i="9" s="1"/>
  <c r="C72" i="9"/>
  <c r="M72" i="9" s="1"/>
  <c r="C73" i="9"/>
  <c r="M73" i="9" s="1"/>
  <c r="D4" i="4"/>
  <c r="I20" i="4"/>
  <c r="G43" i="9" l="1"/>
  <c r="G44" i="9"/>
  <c r="D5" i="4"/>
  <c r="D6" i="4" s="1"/>
</calcChain>
</file>

<file path=xl/sharedStrings.xml><?xml version="1.0" encoding="utf-8"?>
<sst xmlns="http://schemas.openxmlformats.org/spreadsheetml/2006/main" count="112" uniqueCount="93">
  <si>
    <t>x1</t>
  </si>
  <si>
    <t>y1</t>
  </si>
  <si>
    <t>(x-mean)^2</t>
  </si>
  <si>
    <t>residual</t>
  </si>
  <si>
    <t>residual^2</t>
  </si>
  <si>
    <t>sum:</t>
  </si>
  <si>
    <t>Mean:</t>
  </si>
  <si>
    <t>standard error of slope =</t>
  </si>
  <si>
    <t>standard error of intercept =</t>
  </si>
  <si>
    <t>residual standard error =</t>
  </si>
  <si>
    <t>Trendline</t>
  </si>
  <si>
    <t>Graph the data as a scatter plot, then right clik the data to add trendline.</t>
  </si>
  <si>
    <t>Select Display equation and Display R-squared on chart</t>
  </si>
  <si>
    <t>x-mean</t>
  </si>
  <si>
    <t>slope =</t>
  </si>
  <si>
    <t>intercept =</t>
  </si>
  <si>
    <t>y-mean</t>
  </si>
  <si>
    <t>Alternately, use the built-in functions for slope and intercept:</t>
  </si>
  <si>
    <t>trial</t>
  </si>
  <si>
    <t>=INTERCEPT(known_y’s, known_x’s)</t>
  </si>
  <si>
    <t>=SLOPE(known_y’s, known_x’s)</t>
  </si>
  <si>
    <t>Syntax:  LINEST(known_y's, [known_x's], [const], [stats])</t>
  </si>
  <si>
    <r>
      <t xml:space="preserve">If </t>
    </r>
    <r>
      <rPr>
        <b/>
        <i/>
        <sz val="10"/>
        <color rgb="FF454545"/>
        <rFont val="Arial"/>
        <family val="2"/>
      </rPr>
      <t>const</t>
    </r>
    <r>
      <rPr>
        <sz val="10"/>
        <color rgb="FF454545"/>
        <rFont val="Arial"/>
        <family val="2"/>
      </rPr>
      <t xml:space="preserve"> is FALSE, intercept is set equal to 0 and the slopes are adjusted to fit y = mx</t>
    </r>
  </si>
  <si>
    <r>
      <t xml:space="preserve">If </t>
    </r>
    <r>
      <rPr>
        <b/>
        <i/>
        <sz val="10"/>
        <color rgb="FF454545"/>
        <rFont val="Arial"/>
        <family val="2"/>
      </rPr>
      <t>stats</t>
    </r>
    <r>
      <rPr>
        <sz val="10"/>
        <color rgb="FF454545"/>
        <rFont val="Arial"/>
        <family val="2"/>
      </rPr>
      <t xml:space="preserve"> is TRUE, </t>
    </r>
    <r>
      <rPr>
        <b/>
        <sz val="10"/>
        <color rgb="FF454545"/>
        <rFont val="Arial"/>
        <family val="2"/>
      </rPr>
      <t>LINEST</t>
    </r>
    <r>
      <rPr>
        <sz val="10"/>
        <color rgb="FF454545"/>
        <rFont val="Arial"/>
        <family val="2"/>
      </rPr>
      <t xml:space="preserve"> returns the additional regression statistics</t>
    </r>
  </si>
  <si>
    <r>
      <t>Output:  {mn,mn-1,...,m1,b;sen,sen-1,...,se1,seb;r2,sey;F,df;ssreg,ssresid}</t>
    </r>
    <r>
      <rPr>
        <sz val="10"/>
        <color rgb="FF454545"/>
        <rFont val="Arial"/>
        <family val="2"/>
      </rPr>
      <t>.</t>
    </r>
  </si>
  <si>
    <t>Select two columns and five rows starting with the formula cell.</t>
  </si>
  <si>
    <t>Press F2, and then press CTRL+SHIFT+ENTER</t>
  </si>
  <si>
    <t>LINEST Results</t>
  </si>
  <si>
    <t>Legend</t>
  </si>
  <si>
    <t>se-b1</t>
  </si>
  <si>
    <t>b1</t>
  </si>
  <si>
    <t>b0</t>
  </si>
  <si>
    <t>se-b0</t>
  </si>
  <si>
    <t>R2</t>
  </si>
  <si>
    <t>sey</t>
  </si>
  <si>
    <t>F-overall</t>
  </si>
  <si>
    <t>df</t>
  </si>
  <si>
    <t>ssreg</t>
  </si>
  <si>
    <t>ssresid</t>
  </si>
  <si>
    <t>LINEST</t>
  </si>
  <si>
    <t>Use the built-in LINEST function to calculate the typical linear regression statistics</t>
  </si>
  <si>
    <t>Calculate OLS by hand for a straight-line model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</si>
  <si>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</si>
  <si>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</si>
  <si>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</si>
  <si>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</si>
  <si>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</si>
  <si>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</si>
  <si>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</si>
  <si>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</si>
  <si>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</si>
  <si>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</si>
  <si>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</si>
  <si>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</si>
  <si>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</si>
  <si>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</si>
  <si>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</si>
  <si>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</si>
  <si>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</si>
  <si>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</si>
  <si>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</si>
  <si>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</si>
  <si>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</si>
  <si>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X Variable 1</t>
  </si>
  <si>
    <t>RESIDUAL OUTPUT</t>
  </si>
  <si>
    <t>Observation</t>
  </si>
  <si>
    <t>Predicted Y</t>
  </si>
  <si>
    <t>Residuals</t>
  </si>
  <si>
    <t>Standard Residuals</t>
  </si>
  <si>
    <t>PROBABILITY OUTPUT</t>
  </si>
  <si>
    <t>Percentile</t>
  </si>
  <si>
    <t>Y</t>
  </si>
  <si>
    <t>With Analysis ToolPak installed, select Data Tab, Data Analysis button.</t>
  </si>
  <si>
    <t>ANOVA Regression</t>
  </si>
  <si>
    <t>Then select Regression from the selection box.</t>
  </si>
  <si>
    <t>X</t>
  </si>
  <si>
    <t>Note:  the "standard residuals" are not the studentized residuals or standardized residuals commonly</t>
  </si>
  <si>
    <t>used in statistics.  The are standardized to have STDEV.S(residuals) = 1.  You should ignore them.</t>
  </si>
  <si>
    <t>=RSQ(known_y's, known_x's)</t>
  </si>
  <si>
    <t>R^2 =</t>
  </si>
  <si>
    <t xml:space="preserve">MMULT(A, B): If A is an p × m array and B is an m × n array, then MMULT(A, B) = the p × n matrix AB. </t>
  </si>
  <si>
    <r>
      <t>MINVERSE(A): If A is an n × n square array, then MINVERSE(A) = A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 xml:space="preserve">. </t>
    </r>
  </si>
  <si>
    <r>
      <t>TRANSPOSE(A): If A is an m × n array, then TRANSPOSE(A) = A</t>
    </r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. </t>
    </r>
  </si>
  <si>
    <r>
      <t>X</t>
    </r>
    <r>
      <rPr>
        <vertAlign val="superscript"/>
        <sz val="10"/>
        <rFont val="Arial"/>
        <family val="2"/>
      </rPr>
      <t>T</t>
    </r>
  </si>
  <si>
    <t>intercept, b0</t>
  </si>
  <si>
    <t>slope, b1</t>
  </si>
  <si>
    <t>Se^2 =</t>
  </si>
  <si>
    <t>SE(b0) =</t>
  </si>
  <si>
    <t>SE(b1) =</t>
  </si>
  <si>
    <t>Since these are array functions, highlight the range of the output (with the formula in the upper left corner), press F2, then press Ctrl-Shift-Enter.</t>
  </si>
  <si>
    <t>(x-mean)(y-mean)</t>
  </si>
  <si>
    <t>Lower 95.0%</t>
  </si>
  <si>
    <t>Upper 95.0%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</si>
</sst>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15" x14ac:knownFonts="1">
    <font>
      <sz val="10"/>
      <name val="Arial"/>
    </font>
    <font>
      <b/>
      <sz val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theme="3"/>
      <name val="Arial"/>
      <family val="2"/>
    </font>
    <font>
      <sz val="10"/>
      <color rgb="FF454545"/>
      <name val="Arial Unicode MS"/>
      <family val="2"/>
    </font>
    <font>
      <b/>
      <i/>
      <sz val="10"/>
      <color rgb="FF454545"/>
      <name val="Arial"/>
      <family val="2"/>
    </font>
    <font>
      <sz val="10"/>
      <color rgb="FF454545"/>
      <name val="Arial"/>
      <family val="2"/>
    </font>
    <font>
      <b/>
      <sz val="10"/>
      <color rgb="FF454545"/>
      <name val="Arial"/>
      <family val="2"/>
    </font>
    <font>
      <sz val="11"/>
      <color theme="3"/>
      <name val="Calibri"/>
      <family val="2"/>
      <scheme val="minor"/>
    </font>
    <font>
      <i/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4" fontId="0" fillId="0" borderId="0" xfId="0" applyNumberFormat="1"/>
    <xf numFmtId="0" fontId="3" fillId="0" borderId="0" xfId="0" applyFont="1" applyAlignment="1">
      <alignment horizontal="right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quotePrefix="1" applyFont="1" applyAlignme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4" fillId="0" borderId="0" xfId="0" applyFont="1"/>
    <xf numFmtId="0" fontId="12" fillId="0" borderId="0" xfId="0" applyFont="1"/>
    <xf numFmtId="0" fontId="5" fillId="0" borderId="0" xfId="0" applyFont="1"/>
    <xf numFmtId="0" fontId="5" fillId="0" borderId="0" xfId="0" quotePrefix="1" applyFont="1"/>
    <xf numFmtId="165" fontId="0" fillId="0" borderId="0" xfId="0" applyNumberFormat="1"/>
    <xf numFmtId="0" fontId="0" fillId="0" borderId="0" xfId="0" applyFill="1" applyBorder="1" applyAlignment="1"/>
    <xf numFmtId="0" fontId="0" fillId="0" borderId="1" xfId="0" applyFill="1" applyBorder="1" applyAlignment="1"/>
    <xf numFmtId="0" fontId="13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Continuous"/>
    </xf>
    <xf numFmtId="0" fontId="3" fillId="0" borderId="0" xfId="0" quotePrefix="1" applyFont="1"/>
    <xf numFmtId="0" fontId="7" fillId="0" borderId="0" xfId="0" quotePrefix="1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81547619047618"/>
          <c:y val="6.5458207452165157E-2"/>
          <c:w val="0.82961403262092237"/>
          <c:h val="0.7794573431855161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-0.14165237157855268"/>
                  <c:y val="-5.0669330986194701E-2"/>
                </c:manualLayout>
              </c:layout>
              <c:numFmt formatCode="General" sourceLinked="0"/>
            </c:trendlineLbl>
          </c:trendline>
          <c:xVal>
            <c:numRef>
              <c:f>trendline!$B$9:$B$19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xVal>
          <c:yVal>
            <c:numRef>
              <c:f>trendline!$C$9:$C$19</c:f>
              <c:numCache>
                <c:formatCode>General</c:formatCode>
                <c:ptCount val="11"/>
                <c:pt idx="0">
                  <c:v>4.26</c:v>
                </c:pt>
                <c:pt idx="1">
                  <c:v>5.68</c:v>
                </c:pt>
                <c:pt idx="2">
                  <c:v>7.24</c:v>
                </c:pt>
                <c:pt idx="3">
                  <c:v>4.82</c:v>
                </c:pt>
                <c:pt idx="4">
                  <c:v>6.95</c:v>
                </c:pt>
                <c:pt idx="5">
                  <c:v>8.81</c:v>
                </c:pt>
                <c:pt idx="6">
                  <c:v>8.0399999999999991</c:v>
                </c:pt>
                <c:pt idx="7">
                  <c:v>8.33</c:v>
                </c:pt>
                <c:pt idx="8">
                  <c:v>10.84</c:v>
                </c:pt>
                <c:pt idx="9">
                  <c:v>7.58</c:v>
                </c:pt>
                <c:pt idx="10">
                  <c:v>9.9600000000000009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9811904"/>
        <c:axId val="229812480"/>
      </c:scatterChart>
      <c:valAx>
        <c:axId val="229811904"/>
        <c:scaling>
          <c:orientation val="minMax"/>
          <c:max val="2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x1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9812480"/>
        <c:crosses val="autoZero"/>
        <c:crossBetween val="midCat"/>
      </c:valAx>
      <c:valAx>
        <c:axId val="229812480"/>
        <c:scaling>
          <c:orientation val="minMax"/>
          <c:max val="13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y1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9811904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81547619047618"/>
          <c:y val="6.5458207452165157E-2"/>
          <c:w val="0.82961403262092237"/>
          <c:h val="0.7794573431855161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1"/>
            <c:dispEq val="1"/>
            <c:trendlineLbl>
              <c:layout>
                <c:manualLayout>
                  <c:x val="0.18171072365954255"/>
                  <c:y val="0.43271435481440951"/>
                </c:manualLayout>
              </c:layout>
              <c:numFmt formatCode="#,##0.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/>
                  </a:pPr>
                  <a:endParaRPr lang="en-US"/>
                </a:p>
              </c:txPr>
            </c:trendlineLbl>
          </c:trendline>
          <c:xVal>
            <c:numRef>
              <c:f>'by hand'!$B$9:$B$19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xVal>
          <c:yVal>
            <c:numRef>
              <c:f>'by hand'!$C$9:$C$19</c:f>
              <c:numCache>
                <c:formatCode>General</c:formatCode>
                <c:ptCount val="11"/>
                <c:pt idx="0">
                  <c:v>4.26</c:v>
                </c:pt>
                <c:pt idx="1">
                  <c:v>5.68</c:v>
                </c:pt>
                <c:pt idx="2">
                  <c:v>7.24</c:v>
                </c:pt>
                <c:pt idx="3">
                  <c:v>4.82</c:v>
                </c:pt>
                <c:pt idx="4">
                  <c:v>6.95</c:v>
                </c:pt>
                <c:pt idx="5">
                  <c:v>8.81</c:v>
                </c:pt>
                <c:pt idx="6">
                  <c:v>8.0399999999999991</c:v>
                </c:pt>
                <c:pt idx="7">
                  <c:v>8.33</c:v>
                </c:pt>
                <c:pt idx="8">
                  <c:v>10.84</c:v>
                </c:pt>
                <c:pt idx="9">
                  <c:v>7.58</c:v>
                </c:pt>
                <c:pt idx="10">
                  <c:v>9.9600000000000009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9814208"/>
        <c:axId val="229814784"/>
      </c:scatterChart>
      <c:valAx>
        <c:axId val="229814208"/>
        <c:scaling>
          <c:orientation val="minMax"/>
          <c:max val="2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x1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9814784"/>
        <c:crosses val="autoZero"/>
        <c:crossBetween val="midCat"/>
      </c:valAx>
      <c:valAx>
        <c:axId val="229814784"/>
        <c:scaling>
          <c:orientation val="minMax"/>
          <c:max val="13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y1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9814208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81547619047618"/>
          <c:y val="6.5458207452165157E-2"/>
          <c:w val="0.82961403262092237"/>
          <c:h val="0.7794573431855161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1"/>
            <c:dispEq val="1"/>
            <c:trendlineLbl>
              <c:layout>
                <c:manualLayout>
                  <c:x val="0.18171072365954255"/>
                  <c:y val="0.43271435481440951"/>
                </c:manualLayout>
              </c:layout>
              <c:numFmt formatCode="#,##0.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/>
                  </a:pPr>
                  <a:endParaRPr lang="en-US"/>
                </a:p>
              </c:txPr>
            </c:trendlineLbl>
          </c:trendline>
          <c:trendline>
            <c:trendlineType val="linear"/>
            <c:dispRSqr val="0"/>
            <c:dispEq val="0"/>
          </c:trendline>
          <c:trendline>
            <c:trendlineType val="linear"/>
            <c:dispRSqr val="0"/>
            <c:dispEq val="0"/>
          </c:trendline>
          <c:xVal>
            <c:numRef>
              <c:f>LINEST!$B$9:$B$19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xVal>
          <c:yVal>
            <c:numRef>
              <c:f>LINEST!$C$9:$C$19</c:f>
              <c:numCache>
                <c:formatCode>General</c:formatCode>
                <c:ptCount val="11"/>
                <c:pt idx="0">
                  <c:v>4.26</c:v>
                </c:pt>
                <c:pt idx="1">
                  <c:v>5.68</c:v>
                </c:pt>
                <c:pt idx="2">
                  <c:v>7.24</c:v>
                </c:pt>
                <c:pt idx="3">
                  <c:v>4.82</c:v>
                </c:pt>
                <c:pt idx="4">
                  <c:v>6.95</c:v>
                </c:pt>
                <c:pt idx="5">
                  <c:v>8.81</c:v>
                </c:pt>
                <c:pt idx="6">
                  <c:v>8.0399999999999991</c:v>
                </c:pt>
                <c:pt idx="7">
                  <c:v>8.33</c:v>
                </c:pt>
                <c:pt idx="8">
                  <c:v>10.84</c:v>
                </c:pt>
                <c:pt idx="9">
                  <c:v>7.58</c:v>
                </c:pt>
                <c:pt idx="10">
                  <c:v>9.9600000000000009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9817664"/>
        <c:axId val="230588416"/>
      </c:scatterChart>
      <c:valAx>
        <c:axId val="229817664"/>
        <c:scaling>
          <c:orientation val="minMax"/>
          <c:max val="2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x1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0588416"/>
        <c:crosses val="autoZero"/>
        <c:crossBetween val="midCat"/>
      </c:valAx>
      <c:valAx>
        <c:axId val="230588416"/>
        <c:scaling>
          <c:orientation val="minMax"/>
          <c:max val="13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y1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9817664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81547619047618"/>
          <c:y val="6.5458207452165157E-2"/>
          <c:w val="0.82961403262092237"/>
          <c:h val="0.7794573431855161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1"/>
            <c:dispEq val="1"/>
            <c:trendlineLbl>
              <c:layout>
                <c:manualLayout>
                  <c:x val="0.18171072365954255"/>
                  <c:y val="0.43271435481440951"/>
                </c:manualLayout>
              </c:layout>
              <c:numFmt formatCode="#,##0.0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/>
                  </a:pPr>
                  <a:endParaRPr lang="en-US"/>
                </a:p>
              </c:txPr>
            </c:trendlineLbl>
          </c:trendline>
          <c:trendline>
            <c:trendlineType val="linear"/>
            <c:dispRSqr val="0"/>
            <c:dispEq val="0"/>
          </c:trendline>
          <c:trendline>
            <c:trendlineType val="linear"/>
            <c:dispRSqr val="0"/>
            <c:dispEq val="0"/>
          </c:trendline>
          <c:xVal>
            <c:numRef>
              <c:f>ANOVA!$B$9:$B$19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xVal>
          <c:yVal>
            <c:numRef>
              <c:f>ANOVA!$C$9:$C$19</c:f>
              <c:numCache>
                <c:formatCode>General</c:formatCode>
                <c:ptCount val="11"/>
                <c:pt idx="0">
                  <c:v>4.26</c:v>
                </c:pt>
                <c:pt idx="1">
                  <c:v>5.68</c:v>
                </c:pt>
                <c:pt idx="2">
                  <c:v>7.24</c:v>
                </c:pt>
                <c:pt idx="3">
                  <c:v>4.82</c:v>
                </c:pt>
                <c:pt idx="4">
                  <c:v>6.95</c:v>
                </c:pt>
                <c:pt idx="5">
                  <c:v>8.81</c:v>
                </c:pt>
                <c:pt idx="6">
                  <c:v>8.0399999999999991</c:v>
                </c:pt>
                <c:pt idx="7">
                  <c:v>8.33</c:v>
                </c:pt>
                <c:pt idx="8">
                  <c:v>10.84</c:v>
                </c:pt>
                <c:pt idx="9">
                  <c:v>7.58</c:v>
                </c:pt>
                <c:pt idx="10">
                  <c:v>9.9600000000000009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0590144"/>
        <c:axId val="230590720"/>
      </c:scatterChart>
      <c:valAx>
        <c:axId val="230590144"/>
        <c:scaling>
          <c:orientation val="minMax"/>
          <c:max val="2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x1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0590720"/>
        <c:crosses val="autoZero"/>
        <c:crossBetween val="midCat"/>
      </c:valAx>
      <c:valAx>
        <c:axId val="230590720"/>
        <c:scaling>
          <c:orientation val="minMax"/>
          <c:max val="13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y1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0590144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X Variable 1  Residual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ANOVA!$B$9:$B$19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xVal>
          <c:yVal>
            <c:numRef>
              <c:f>ANOVA!$N$31:$N$41</c:f>
              <c:numCache>
                <c:formatCode>General</c:formatCode>
                <c:ptCount val="11"/>
                <c:pt idx="0">
                  <c:v>-0.74045454545454348</c:v>
                </c:pt>
                <c:pt idx="1">
                  <c:v>0.17945454545454709</c:v>
                </c:pt>
                <c:pt idx="2">
                  <c:v>1.2393636363636382</c:v>
                </c:pt>
                <c:pt idx="3">
                  <c:v>-1.6807272727272711</c:v>
                </c:pt>
                <c:pt idx="4">
                  <c:v>-5.0818181818180541E-2</c:v>
                </c:pt>
                <c:pt idx="5">
                  <c:v>1.3090909090909104</c:v>
                </c:pt>
                <c:pt idx="6">
                  <c:v>3.8999999999999702E-2</c:v>
                </c:pt>
                <c:pt idx="7">
                  <c:v>-0.17109090909090874</c:v>
                </c:pt>
                <c:pt idx="8">
                  <c:v>1.8388181818181835</c:v>
                </c:pt>
                <c:pt idx="9">
                  <c:v>-1.9212727272727275</c:v>
                </c:pt>
                <c:pt idx="10">
                  <c:v>-4.1363636363634271E-2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0592448"/>
        <c:axId val="230593024"/>
      </c:scatterChart>
      <c:valAx>
        <c:axId val="2305924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 Variable 1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30593024"/>
        <c:crosses val="autoZero"/>
        <c:crossBetween val="midCat"/>
      </c:valAx>
      <c:valAx>
        <c:axId val="2305930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3059244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X Variable 1 Line Fit 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8575">
              <a:noFill/>
            </a:ln>
          </c:spPr>
          <c:xVal>
            <c:numRef>
              <c:f>ANOVA!$B$9:$B$19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xVal>
          <c:yVal>
            <c:numRef>
              <c:f>ANOVA!$C$9:$C$19</c:f>
              <c:numCache>
                <c:formatCode>General</c:formatCode>
                <c:ptCount val="11"/>
                <c:pt idx="0">
                  <c:v>4.26</c:v>
                </c:pt>
                <c:pt idx="1">
                  <c:v>5.68</c:v>
                </c:pt>
                <c:pt idx="2">
                  <c:v>7.24</c:v>
                </c:pt>
                <c:pt idx="3">
                  <c:v>4.82</c:v>
                </c:pt>
                <c:pt idx="4">
                  <c:v>6.95</c:v>
                </c:pt>
                <c:pt idx="5">
                  <c:v>8.81</c:v>
                </c:pt>
                <c:pt idx="6">
                  <c:v>8.0399999999999991</c:v>
                </c:pt>
                <c:pt idx="7">
                  <c:v>8.33</c:v>
                </c:pt>
                <c:pt idx="8">
                  <c:v>10.84</c:v>
                </c:pt>
                <c:pt idx="9">
                  <c:v>7.58</c:v>
                </c:pt>
                <c:pt idx="10">
                  <c:v>9.9600000000000009</c:v>
                </c:pt>
              </c:numCache>
            </c:numRef>
          </c:yVal>
          <c:smooth val="0"/>
        </c:ser>
        <c:ser>
          <c:idx val="1"/>
          <c:order val="1"/>
          <c:tx>
            <c:v>Predicted Y</c:v>
          </c:tx>
          <c:spPr>
            <a:ln w="28575">
              <a:noFill/>
            </a:ln>
          </c:spPr>
          <c:xVal>
            <c:numRef>
              <c:f>ANOVA!$B$9:$B$19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xVal>
          <c:yVal>
            <c:numRef>
              <c:f>ANOVA!$M$31:$M$41</c:f>
              <c:numCache>
                <c:formatCode>General</c:formatCode>
                <c:ptCount val="11"/>
                <c:pt idx="0">
                  <c:v>5.0004545454545433</c:v>
                </c:pt>
                <c:pt idx="1">
                  <c:v>5.5005454545454526</c:v>
                </c:pt>
                <c:pt idx="2">
                  <c:v>6.000636363636362</c:v>
                </c:pt>
                <c:pt idx="3">
                  <c:v>6.5007272727272714</c:v>
                </c:pt>
                <c:pt idx="4">
                  <c:v>7.0008181818181807</c:v>
                </c:pt>
                <c:pt idx="5">
                  <c:v>7.5009090909090901</c:v>
                </c:pt>
                <c:pt idx="6">
                  <c:v>8.0009999999999994</c:v>
                </c:pt>
                <c:pt idx="7">
                  <c:v>8.5010909090909088</c:v>
                </c:pt>
                <c:pt idx="8">
                  <c:v>9.0011818181818164</c:v>
                </c:pt>
                <c:pt idx="9">
                  <c:v>9.5012727272727275</c:v>
                </c:pt>
                <c:pt idx="10">
                  <c:v>10.001363636363635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0594752"/>
        <c:axId val="230595328"/>
      </c:scatterChart>
      <c:valAx>
        <c:axId val="230594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 Variable 1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30595328"/>
        <c:crosses val="autoZero"/>
        <c:crossBetween val="midCat"/>
      </c:valAx>
      <c:valAx>
        <c:axId val="2305953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3059475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Normal Probability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ANOVA!$Q$31:$Q$41</c:f>
              <c:numCache>
                <c:formatCode>General</c:formatCode>
                <c:ptCount val="11"/>
                <c:pt idx="0">
                  <c:v>4.5454545454545459</c:v>
                </c:pt>
                <c:pt idx="1">
                  <c:v>13.636363636363637</c:v>
                </c:pt>
                <c:pt idx="2">
                  <c:v>22.72727272727273</c:v>
                </c:pt>
                <c:pt idx="3">
                  <c:v>31.81818181818182</c:v>
                </c:pt>
                <c:pt idx="4">
                  <c:v>40.909090909090914</c:v>
                </c:pt>
                <c:pt idx="5">
                  <c:v>50.000000000000007</c:v>
                </c:pt>
                <c:pt idx="6">
                  <c:v>59.090909090909093</c:v>
                </c:pt>
                <c:pt idx="7">
                  <c:v>68.181818181818187</c:v>
                </c:pt>
                <c:pt idx="8">
                  <c:v>77.27272727272728</c:v>
                </c:pt>
                <c:pt idx="9">
                  <c:v>86.363636363636374</c:v>
                </c:pt>
                <c:pt idx="10">
                  <c:v>95.454545454545467</c:v>
                </c:pt>
              </c:numCache>
            </c:numRef>
          </c:xVal>
          <c:yVal>
            <c:numRef>
              <c:f>ANOVA!$R$31:$R$41</c:f>
              <c:numCache>
                <c:formatCode>General</c:formatCode>
                <c:ptCount val="11"/>
                <c:pt idx="0">
                  <c:v>4.26</c:v>
                </c:pt>
                <c:pt idx="1">
                  <c:v>4.82</c:v>
                </c:pt>
                <c:pt idx="2">
                  <c:v>5.68</c:v>
                </c:pt>
                <c:pt idx="3">
                  <c:v>6.95</c:v>
                </c:pt>
                <c:pt idx="4">
                  <c:v>7.24</c:v>
                </c:pt>
                <c:pt idx="5">
                  <c:v>7.58</c:v>
                </c:pt>
                <c:pt idx="6">
                  <c:v>8.0399999999999991</c:v>
                </c:pt>
                <c:pt idx="7">
                  <c:v>8.33</c:v>
                </c:pt>
                <c:pt idx="8">
                  <c:v>8.81</c:v>
                </c:pt>
                <c:pt idx="9">
                  <c:v>9.9600000000000009</c:v>
                </c:pt>
                <c:pt idx="10">
                  <c:v>10.84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0941248"/>
        <c:axId val="230941824"/>
      </c:scatterChart>
      <c:valAx>
        <c:axId val="230941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Percentile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30941824"/>
        <c:crosses val="autoZero"/>
        <c:crossBetween val="midCat"/>
      </c:valAx>
      <c:valAx>
        <c:axId val="2309418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3094124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561975</xdr:colOff>
      <xdr:row>5</xdr:row>
      <xdr:rowOff>38100</xdr:rowOff>
    </xdr:from>
    <xdr:to>
      <xdr:col>10</xdr:col>
      <xdr:colOff>561975</xdr:colOff>
      <xdr:row>24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57150</xdr:rowOff>
    </xdr:from>
    <xdr:to>
      <xdr:col>7</xdr:col>
      <xdr:colOff>76200</xdr:colOff>
      <xdr:row>42</xdr:row>
      <xdr:rowOff>133350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</xdr:row>
      <xdr:rowOff>0</xdr:rowOff>
    </xdr:from>
    <xdr:to>
      <xdr:col>16</xdr:col>
      <xdr:colOff>161925</xdr:colOff>
      <xdr:row>5</xdr:row>
      <xdr:rowOff>52235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13"/>
            <xdr:cNvSpPr txBox="1"/>
          </xdr:nvSpPr>
          <xdr:spPr>
            <a:xfrm>
              <a:off x="6143625" y="200025"/>
              <a:ext cx="3209925" cy="699935"/>
            </a:xfrm>
            <a:prstGeom prst="rect">
              <a:avLst/>
            </a:prstGeom>
            <a:noFill/>
            <a:ln>
              <a:solidFill>
                <a:srgbClr val="C6531F"/>
              </a:solidFill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800" i="1">
                        <a:latin typeface="Cambria Math"/>
                      </a:rPr>
                      <m:t>𝑠</m:t>
                    </m:r>
                    <m:r>
                      <a:rPr lang="en-US" sz="1800" b="0" i="1">
                        <a:latin typeface="Cambria Math"/>
                      </a:rPr>
                      <m:t>𝑙𝑜𝑝𝑒</m:t>
                    </m:r>
                    <m:r>
                      <a:rPr lang="en-US" sz="180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i="1">
                            <a:latin typeface="Cambria Math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US" sz="1800" i="1">
                                <a:latin typeface="Cambria Math"/>
                              </a:rPr>
                              <m:t>𝑖</m:t>
                            </m:r>
                            <m:r>
                              <a:rPr lang="en-US" sz="1800" i="1">
                                <a:latin typeface="Cambria Math"/>
                              </a:rPr>
                              <m:t>=1</m:t>
                            </m:r>
                          </m:sub>
                          <m:sup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</m:sup>
                          <m:e>
                            <m:d>
                              <m:d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dPr>
                              <m:e>
                                <m:sSub>
                                  <m:sSubPr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𝑦</m:t>
                                    </m:r>
                                  </m:e>
                                  <m:sub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𝑖</m:t>
                                    </m:r>
                                  </m:sub>
                                </m:sSub>
                                <m:r>
                                  <a:rPr lang="en-US" sz="1800" i="1">
                                    <a:latin typeface="Cambria Math"/>
                                  </a:rPr>
                                  <m:t>−</m:t>
                                </m:r>
                                <m:acc>
                                  <m:accPr>
                                    <m:chr m:val="̅"/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accPr>
                                  <m:e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𝑦</m:t>
                                    </m:r>
                                  </m:e>
                                </m:acc>
                              </m:e>
                            </m:d>
                            <m:d>
                              <m:d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dPr>
                              <m:e>
                                <m:sSub>
                                  <m:sSubPr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𝑥</m:t>
                                    </m:r>
                                  </m:e>
                                  <m:sub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𝑖</m:t>
                                    </m:r>
                                  </m:sub>
                                </m:sSub>
                                <m:r>
                                  <a:rPr lang="en-US" sz="1800" i="1">
                                    <a:latin typeface="Cambria Math"/>
                                  </a:rPr>
                                  <m:t>−</m:t>
                                </m:r>
                                <m:acc>
                                  <m:accPr>
                                    <m:chr m:val="̅"/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accPr>
                                  <m:e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𝑥</m:t>
                                    </m:r>
                                  </m:e>
                                </m:acc>
                              </m:e>
                            </m:d>
                          </m:e>
                        </m:nary>
                      </m:num>
                      <m:den>
                        <m:nary>
                          <m:naryPr>
                            <m:chr m:val="∑"/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US" sz="1800" i="1">
                                <a:latin typeface="Cambria Math"/>
                              </a:rPr>
                              <m:t>𝑖</m:t>
                            </m:r>
                            <m:r>
                              <a:rPr lang="en-US" sz="1800" i="1">
                                <a:latin typeface="Cambria Math"/>
                              </a:rPr>
                              <m:t>=1</m:t>
                            </m:r>
                          </m:sub>
                          <m:sup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</m:sup>
                          <m:e>
                            <m:sSup>
                              <m:sSup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dPr>
                                  <m:e>
                                    <m:sSub>
                                      <m:sSubPr>
                                        <m:ctrlPr>
                                          <a:rPr lang="en-US" sz="1800" i="1">
                                            <a:latin typeface="Cambria Math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US" sz="1800" i="1">
                                            <a:latin typeface="Cambria Math"/>
                                          </a:rPr>
                                          <m:t>𝑥</m:t>
                                        </m:r>
                                      </m:e>
                                      <m:sub>
                                        <m:r>
                                          <a:rPr lang="en-US" sz="1800" i="1">
                                            <a:latin typeface="Cambria Math"/>
                                          </a:rPr>
                                          <m:t>𝑖</m:t>
                                        </m:r>
                                      </m:sub>
                                    </m:sSub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US" sz="1800" i="1">
                                            <a:latin typeface="Cambria Math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US" sz="1800" i="1">
                                            <a:latin typeface="Cambria Math"/>
                                          </a:rPr>
                                          <m:t>𝑥</m:t>
                                        </m:r>
                                      </m:e>
                                    </m:acc>
                                  </m:e>
                                </m:d>
                              </m:e>
                              <m:sup>
                                <m:r>
                                  <a:rPr lang="en-US" sz="1800" i="1">
                                    <a:latin typeface="Cambria Math"/>
                                  </a:rPr>
                                  <m:t>2</m:t>
                                </m:r>
                              </m:sup>
                            </m:sSup>
                          </m:e>
                        </m:nary>
                      </m:den>
                    </m:f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10" name="TextBox 13"/>
            <xdr:cNvSpPr txBox="1"/>
          </xdr:nvSpPr>
          <xdr:spPr>
            <a:xfrm>
              <a:off x="6143625" y="200025"/>
              <a:ext cx="3209925" cy="699935"/>
            </a:xfrm>
            <a:prstGeom prst="rect">
              <a:avLst/>
            </a:prstGeom>
            <a:noFill/>
            <a:ln>
              <a:solidFill>
                <a:srgbClr val="C6531F"/>
              </a:solidFill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i="0">
                  <a:latin typeface="Cambria Math"/>
                </a:rPr>
                <a:t>𝑠</a:t>
              </a:r>
              <a:r>
                <a:rPr lang="en-US" sz="1800" b="0" i="0">
                  <a:latin typeface="Cambria Math"/>
                </a:rPr>
                <a:t>𝑙𝑜𝑝𝑒</a:t>
              </a:r>
              <a:r>
                <a:rPr lang="en-US" sz="1800" i="0">
                  <a:latin typeface="Cambria Math"/>
                </a:rPr>
                <a:t>=(∑_(𝑖=1)^𝑛▒(𝑦_𝑖−𝑦 ̅ )(𝑥_𝑖−𝑥 ̅ ) )/(∑_(𝑖=1)^𝑛▒(𝑥_𝑖−𝑥 ̅ )^2 )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11</xdr:col>
      <xdr:colOff>0</xdr:colOff>
      <xdr:row>5</xdr:row>
      <xdr:rowOff>142875</xdr:rowOff>
    </xdr:from>
    <xdr:to>
      <xdr:col>15</xdr:col>
      <xdr:colOff>361949</xdr:colOff>
      <xdr:row>8</xdr:row>
      <xdr:rowOff>20084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1"/>
            <xdr:cNvSpPr txBox="1"/>
          </xdr:nvSpPr>
          <xdr:spPr>
            <a:xfrm>
              <a:off x="6143625" y="990600"/>
              <a:ext cx="2800349" cy="362984"/>
            </a:xfrm>
            <a:prstGeom prst="rect">
              <a:avLst/>
            </a:prstGeom>
            <a:noFill/>
            <a:ln>
              <a:solidFill>
                <a:srgbClr val="C6531F"/>
              </a:solidFill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800" b="0" i="1">
                        <a:latin typeface="Cambria Math"/>
                      </a:rPr>
                      <m:t>𝑖𝑛𝑡𝑒𝑟𝑐𝑒𝑝𝑡</m:t>
                    </m:r>
                    <m:r>
                      <a:rPr lang="en-US" sz="1800" b="0" i="1">
                        <a:latin typeface="Cambria Math"/>
                      </a:rPr>
                      <m:t>=</m:t>
                    </m:r>
                    <m:acc>
                      <m:accPr>
                        <m:chr m:val="̅"/>
                        <m:ctrlPr>
                          <a:rPr lang="en-US" sz="1800" b="0" i="1">
                            <a:latin typeface="Cambria Math"/>
                          </a:rPr>
                        </m:ctrlPr>
                      </m:accPr>
                      <m:e>
                        <m:r>
                          <a:rPr lang="en-US" sz="1800" b="0" i="1">
                            <a:latin typeface="Cambria Math"/>
                          </a:rPr>
                          <m:t>𝑦</m:t>
                        </m:r>
                      </m:e>
                    </m:acc>
                    <m:r>
                      <a:rPr lang="en-US" sz="1800" i="1">
                        <a:latin typeface="Cambria Math"/>
                      </a:rPr>
                      <m:t>−</m:t>
                    </m:r>
                    <m:r>
                      <a:rPr lang="en-US" sz="1800" i="1">
                        <a:latin typeface="Cambria Math"/>
                      </a:rPr>
                      <m:t>𝑠𝑙𝑜𝑝</m:t>
                    </m:r>
                    <m:r>
                      <a:rPr lang="en-US" sz="1800" b="0" i="1">
                        <a:latin typeface="Cambria Math"/>
                      </a:rPr>
                      <m:t>𝑒</m:t>
                    </m:r>
                    <m:r>
                      <a:rPr lang="en-US" sz="1800" b="0" i="1">
                        <a:latin typeface="Cambria Math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800" i="1">
                            <a:latin typeface="Cambria Math"/>
                            <a:ea typeface="Cambria Math"/>
                          </a:rPr>
                        </m:ctrlPr>
                      </m:accPr>
                      <m:e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𝑥</m:t>
                        </m:r>
                      </m:e>
                    </m:acc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11" name="TextBox 11"/>
            <xdr:cNvSpPr txBox="1"/>
          </xdr:nvSpPr>
          <xdr:spPr>
            <a:xfrm>
              <a:off x="6143625" y="990600"/>
              <a:ext cx="2800349" cy="362984"/>
            </a:xfrm>
            <a:prstGeom prst="rect">
              <a:avLst/>
            </a:prstGeom>
            <a:noFill/>
            <a:ln>
              <a:solidFill>
                <a:srgbClr val="C6531F"/>
              </a:solidFill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b="0" i="0">
                  <a:latin typeface="Cambria Math"/>
                </a:rPr>
                <a:t>𝑖𝑛𝑡𝑒𝑟𝑐𝑒𝑝𝑡=𝑦 ̅</a:t>
              </a:r>
              <a:r>
                <a:rPr lang="en-US" sz="1800" i="0">
                  <a:latin typeface="Cambria Math"/>
                </a:rPr>
                <a:t>−𝑠</a:t>
              </a:r>
              <a:r>
                <a:rPr lang="en-US" sz="1800" b="0" i="0">
                  <a:latin typeface="Cambria Math"/>
                </a:rPr>
                <a:t>𝑙𝑜𝑝𝑒∗</a:t>
              </a:r>
              <a:r>
                <a:rPr lang="en-US" sz="1800" b="0" i="0">
                  <a:latin typeface="Cambria Math"/>
                  <a:ea typeface="Cambria Math"/>
                </a:rPr>
                <a:t>𝑥 ̅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11</xdr:col>
      <xdr:colOff>1</xdr:colOff>
      <xdr:row>9</xdr:row>
      <xdr:rowOff>0</xdr:rowOff>
    </xdr:from>
    <xdr:to>
      <xdr:col>14</xdr:col>
      <xdr:colOff>266700</xdr:colOff>
      <xdr:row>14</xdr:row>
      <xdr:rowOff>38941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4"/>
            <xdr:cNvSpPr txBox="1"/>
          </xdr:nvSpPr>
          <xdr:spPr>
            <a:xfrm>
              <a:off x="6143626" y="1495425"/>
              <a:ext cx="2095499" cy="8485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1800" i="1">
                            <a:latin typeface="Cambria Math"/>
                          </a:rPr>
                        </m:ctrlPr>
                      </m:sSubSupPr>
                      <m:e>
                        <m:r>
                          <a:rPr lang="en-US" sz="1800" b="0" i="1">
                            <a:latin typeface="Cambria Math"/>
                          </a:rPr>
                          <m:t>𝑠</m:t>
                        </m:r>
                      </m:e>
                      <m:sub>
                        <m:r>
                          <a:rPr lang="en-US" sz="1800" i="1">
                            <a:latin typeface="Cambria Math"/>
                            <a:ea typeface="Cambria Math"/>
                          </a:rPr>
                          <m:t>𝜀</m:t>
                        </m:r>
                      </m:sub>
                      <m:sup>
                        <m:r>
                          <a:rPr lang="en-US" sz="1800" b="0" i="1">
                            <a:latin typeface="Cambria Math"/>
                          </a:rPr>
                          <m:t>2</m:t>
                        </m:r>
                      </m:sup>
                    </m:sSubSup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800" b="0" i="1">
                            <a:latin typeface="Cambria Math"/>
                          </a:rPr>
                          <m:t>1</m:t>
                        </m:r>
                      </m:num>
                      <m:den>
                        <m:r>
                          <a:rPr lang="en-US" sz="1800" b="0" i="1">
                            <a:latin typeface="Cambria Math"/>
                          </a:rPr>
                          <m:t>𝑛</m:t>
                        </m:r>
                        <m:r>
                          <a:rPr lang="en-US" sz="1800" b="0" i="1">
                            <a:latin typeface="Cambria Math"/>
                          </a:rPr>
                          <m:t>−2</m:t>
                        </m:r>
                      </m:den>
                    </m:f>
                    <m:nary>
                      <m:naryPr>
                        <m:chr m:val="∑"/>
                        <m:ctrlPr>
                          <a:rPr lang="en-US" sz="1800" b="0" i="1">
                            <a:latin typeface="Cambria Math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US" sz="1800" b="0" i="1">
                            <a:latin typeface="Cambria Math"/>
                          </a:rPr>
                          <m:t>𝑖</m:t>
                        </m:r>
                        <m:r>
                          <a:rPr lang="en-US" sz="1800" b="0" i="1">
                            <a:latin typeface="Cambria Math"/>
                          </a:rPr>
                          <m:t>=1</m:t>
                        </m:r>
                      </m:sub>
                      <m:sup>
                        <m:r>
                          <a:rPr lang="en-US" sz="1800" b="0" i="1">
                            <a:latin typeface="Cambria Math"/>
                          </a:rPr>
                          <m:t>𝑛</m:t>
                        </m:r>
                      </m:sup>
                      <m:e>
                        <m:sSubSup>
                          <m:sSubSup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i="1">
                                <a:latin typeface="Cambria Math"/>
                                <a:ea typeface="Cambria Math"/>
                              </a:rPr>
                              <m:t>𝜀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𝑖</m:t>
                            </m:r>
                          </m:sub>
                          <m:sup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</m:e>
                    </m:nary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12" name="TextBox 14"/>
            <xdr:cNvSpPr txBox="1"/>
          </xdr:nvSpPr>
          <xdr:spPr>
            <a:xfrm>
              <a:off x="6143626" y="1495425"/>
              <a:ext cx="2095499" cy="8485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b="0" i="0">
                  <a:latin typeface="Cambria Math"/>
                </a:rPr>
                <a:t>𝑠_</a:t>
              </a:r>
              <a:r>
                <a:rPr lang="en-US" sz="1800" i="0">
                  <a:latin typeface="Cambria Math"/>
                  <a:ea typeface="Cambria Math"/>
                </a:rPr>
                <a:t>𝜀^</a:t>
              </a:r>
              <a:r>
                <a:rPr lang="en-US" sz="1800" b="0" i="0">
                  <a:latin typeface="Cambria Math"/>
                </a:rPr>
                <a:t>2=1/(𝑛−2) ∑_(𝑖=1)^𝑛▒</a:t>
              </a:r>
              <a:r>
                <a:rPr lang="en-US" sz="1800" i="0">
                  <a:latin typeface="Cambria Math"/>
                  <a:ea typeface="Cambria Math"/>
                </a:rPr>
                <a:t>𝜀_</a:t>
              </a:r>
              <a:r>
                <a:rPr lang="en-US" sz="1800" b="0" i="0">
                  <a:latin typeface="Cambria Math"/>
                </a:rPr>
                <a:t>𝑖^</a:t>
              </a:r>
              <a:r>
                <a:rPr lang="en-US" sz="1800" i="0">
                  <a:latin typeface="Cambria Math"/>
                </a:rPr>
                <a:t>2 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10</xdr:col>
      <xdr:colOff>600075</xdr:colOff>
      <xdr:row>14</xdr:row>
      <xdr:rowOff>133350</xdr:rowOff>
    </xdr:from>
    <xdr:to>
      <xdr:col>14</xdr:col>
      <xdr:colOff>314325</xdr:colOff>
      <xdr:row>19</xdr:row>
      <xdr:rowOff>30329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8"/>
            <xdr:cNvSpPr txBox="1"/>
          </xdr:nvSpPr>
          <xdr:spPr>
            <a:xfrm>
              <a:off x="6134100" y="2438400"/>
              <a:ext cx="2152650" cy="70660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1800" i="1">
                            <a:latin typeface="Cambria Math"/>
                          </a:rPr>
                        </m:ctrlPr>
                      </m:sSubSupPr>
                      <m:e>
                        <m:r>
                          <a:rPr lang="en-US" sz="1800" i="1">
                            <a:latin typeface="Cambria Math"/>
                          </a:rPr>
                          <m:t>𝑠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𝑠𝑙𝑜𝑝𝑒</m:t>
                        </m:r>
                      </m:sub>
                      <m:sup>
                        <m:r>
                          <a:rPr lang="en-US" sz="1800" i="1">
                            <a:latin typeface="Cambria Math"/>
                          </a:rPr>
                          <m:t>2</m:t>
                        </m:r>
                      </m:sup>
                    </m:sSubSup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sSubSup>
                          <m:sSubSup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  <a:ea typeface="Cambria Math"/>
                              </a:rPr>
                              <m:t>𝜀</m:t>
                            </m:r>
                          </m:sub>
                          <m:sup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</m:num>
                      <m:den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(</m:t>
                        </m:r>
                        <m:r>
                          <a:rPr lang="en-US" sz="1800" b="0" i="1">
                            <a:latin typeface="Cambria Math"/>
                          </a:rPr>
                          <m:t>𝑛</m:t>
                        </m:r>
                        <m:r>
                          <a:rPr lang="en-US" sz="1800" b="0" i="1">
                            <a:latin typeface="Cambria Math"/>
                          </a:rPr>
                          <m:t>−1)</m:t>
                        </m:r>
                        <m:sSubSup>
                          <m:sSubSup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𝑥</m:t>
                            </m:r>
                          </m:sub>
                          <m:sup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</m:den>
                    </m:f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13" name="TextBox 8"/>
            <xdr:cNvSpPr txBox="1"/>
          </xdr:nvSpPr>
          <xdr:spPr>
            <a:xfrm>
              <a:off x="6134100" y="2438400"/>
              <a:ext cx="2152650" cy="70660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i="0">
                  <a:latin typeface="Cambria Math"/>
                </a:rPr>
                <a:t>𝑠_</a:t>
              </a:r>
              <a:r>
                <a:rPr lang="en-US" sz="1800" b="0" i="0">
                  <a:latin typeface="Cambria Math"/>
                </a:rPr>
                <a:t>𝑠𝑙𝑜𝑝𝑒^</a:t>
              </a:r>
              <a:r>
                <a:rPr lang="en-US" sz="1800" i="0">
                  <a:latin typeface="Cambria Math"/>
                </a:rPr>
                <a:t>2</a:t>
              </a:r>
              <a:r>
                <a:rPr lang="en-US" sz="1800" b="0" i="0">
                  <a:latin typeface="Cambria Math"/>
                </a:rPr>
                <a:t>=(</a:t>
              </a:r>
              <a:r>
                <a:rPr lang="en-US" sz="1800" i="0">
                  <a:latin typeface="Cambria Math"/>
                </a:rPr>
                <a:t>𝑠_</a:t>
              </a:r>
              <a:r>
                <a:rPr lang="en-US" sz="1800" i="0">
                  <a:latin typeface="Cambria Math"/>
                  <a:ea typeface="Cambria Math"/>
                </a:rPr>
                <a:t>𝜀^</a:t>
              </a:r>
              <a:r>
                <a:rPr lang="en-US" sz="1800" i="0">
                  <a:latin typeface="Cambria Math"/>
                </a:rPr>
                <a:t>2</a:t>
              </a:r>
              <a:r>
                <a:rPr lang="en-US" sz="1800" b="0" i="0">
                  <a:latin typeface="Cambria Math"/>
                </a:rPr>
                <a:t>)/(</a:t>
              </a:r>
              <a:r>
                <a:rPr lang="en-US" sz="1800" b="0" i="0">
                  <a:latin typeface="Cambria Math"/>
                  <a:ea typeface="Cambria Math"/>
                </a:rPr>
                <a:t>(</a:t>
              </a:r>
              <a:r>
                <a:rPr lang="en-US" sz="1800" b="0" i="0">
                  <a:latin typeface="Cambria Math"/>
                </a:rPr>
                <a:t>𝑛−1)</a:t>
              </a:r>
              <a:r>
                <a:rPr lang="en-US" sz="1800" i="0">
                  <a:latin typeface="Cambria Math"/>
                </a:rPr>
                <a:t>𝑠_</a:t>
              </a:r>
              <a:r>
                <a:rPr lang="en-US" sz="1800" b="0" i="0">
                  <a:latin typeface="Cambria Math"/>
                </a:rPr>
                <a:t>𝑥^</a:t>
              </a:r>
              <a:r>
                <a:rPr lang="en-US" sz="1800" i="0">
                  <a:latin typeface="Cambria Math"/>
                </a:rPr>
                <a:t>2 </a:t>
              </a:r>
              <a:r>
                <a:rPr lang="en-US" sz="1800" b="0" i="0">
                  <a:latin typeface="Cambria Math"/>
                </a:rPr>
                <a:t>)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11</xdr:col>
      <xdr:colOff>1</xdr:colOff>
      <xdr:row>21</xdr:row>
      <xdr:rowOff>0</xdr:rowOff>
    </xdr:from>
    <xdr:to>
      <xdr:col>15</xdr:col>
      <xdr:colOff>114300</xdr:colOff>
      <xdr:row>25</xdr:row>
      <xdr:rowOff>426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9"/>
            <xdr:cNvSpPr txBox="1"/>
          </xdr:nvSpPr>
          <xdr:spPr>
            <a:xfrm>
              <a:off x="6143626" y="3438525"/>
              <a:ext cx="2552699" cy="64812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1800" i="1">
                            <a:latin typeface="Cambria Math"/>
                          </a:rPr>
                        </m:ctrlPr>
                      </m:sSubSupPr>
                      <m:e>
                        <m:r>
                          <a:rPr lang="en-US" sz="1800" i="1">
                            <a:latin typeface="Cambria Math"/>
                          </a:rPr>
                          <m:t>𝑠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𝑖𝑛𝑡𝑒𝑟𝑐𝑒𝑝𝑡</m:t>
                        </m:r>
                      </m:sub>
                      <m:sup>
                        <m:r>
                          <a:rPr lang="en-US" sz="1800" i="1">
                            <a:latin typeface="Cambria Math"/>
                          </a:rPr>
                          <m:t>2</m:t>
                        </m:r>
                      </m:sup>
                    </m:sSubSup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i="1">
                            <a:latin typeface="Cambria Math"/>
                          </a:rPr>
                        </m:ctrlPr>
                      </m:fPr>
                      <m:num>
                        <m:sSubSup>
                          <m:sSubSup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  <a:ea typeface="Cambria Math"/>
                              </a:rPr>
                              <m:t>𝜀</m:t>
                            </m:r>
                          </m:sub>
                          <m:sup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</m:num>
                      <m:den>
                        <m:r>
                          <a:rPr lang="en-US" sz="1800" i="1">
                            <a:latin typeface="Cambria Math"/>
                          </a:rPr>
                          <m:t>𝑛</m:t>
                        </m:r>
                        <m:r>
                          <a:rPr lang="en-US" sz="1800" i="1">
                            <a:latin typeface="Cambria Math"/>
                          </a:rPr>
                          <m:t> </m:t>
                        </m:r>
                      </m:den>
                    </m:f>
                    <m:r>
                      <a:rPr lang="en-US" sz="1800" b="0" i="1">
                        <a:latin typeface="Cambria Math"/>
                      </a:rPr>
                      <m:t>+</m:t>
                    </m:r>
                    <m:sSubSup>
                      <m:sSubSupPr>
                        <m:ctrlPr>
                          <a:rPr lang="en-US" sz="1800" i="1">
                            <a:latin typeface="Cambria Math"/>
                          </a:rPr>
                        </m:ctrlPr>
                      </m:sSubSupPr>
                      <m:e>
                        <m:r>
                          <a:rPr lang="en-US" sz="1800" i="1">
                            <a:latin typeface="Cambria Math"/>
                          </a:rPr>
                          <m:t>𝑠</m:t>
                        </m:r>
                      </m:e>
                      <m:sub>
                        <m:r>
                          <a:rPr lang="en-US" sz="1800" i="1">
                            <a:latin typeface="Cambria Math"/>
                          </a:rPr>
                          <m:t>𝑏</m:t>
                        </m:r>
                        <m:r>
                          <a:rPr lang="en-US" sz="1800" i="1">
                            <a:latin typeface="Cambria Math"/>
                          </a:rPr>
                          <m:t>1</m:t>
                        </m:r>
                      </m:sub>
                      <m:sup>
                        <m:r>
                          <a:rPr lang="en-US" sz="1800" i="1">
                            <a:latin typeface="Cambria Math"/>
                          </a:rPr>
                          <m:t>2</m:t>
                        </m:r>
                      </m:sup>
                    </m:sSubSup>
                    <m:sSup>
                      <m:sSupPr>
                        <m:ctrlPr>
                          <a:rPr lang="en-US" sz="1800" i="1">
                            <a:latin typeface="Cambria Math"/>
                          </a:rPr>
                        </m:ctrlPr>
                      </m:sSupPr>
                      <m:e>
                        <m:acc>
                          <m:accPr>
                            <m:chr m:val="̅"/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acc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𝑥</m:t>
                            </m:r>
                          </m:e>
                        </m:acc>
                      </m:e>
                      <m:sup>
                        <m:r>
                          <a:rPr lang="en-US" sz="1800" i="1">
                            <a:latin typeface="Cambria Math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14" name="TextBox 9"/>
            <xdr:cNvSpPr txBox="1"/>
          </xdr:nvSpPr>
          <xdr:spPr>
            <a:xfrm>
              <a:off x="6143626" y="3438525"/>
              <a:ext cx="2552699" cy="64812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i="0">
                  <a:latin typeface="Cambria Math"/>
                </a:rPr>
                <a:t>𝑠_</a:t>
              </a:r>
              <a:r>
                <a:rPr lang="en-US" sz="1800" b="0" i="0">
                  <a:latin typeface="Cambria Math"/>
                </a:rPr>
                <a:t>𝑖𝑛𝑡𝑒𝑟𝑐𝑒𝑝𝑡^</a:t>
              </a:r>
              <a:r>
                <a:rPr lang="en-US" sz="1800" i="0">
                  <a:latin typeface="Cambria Math"/>
                </a:rPr>
                <a:t>2</a:t>
              </a:r>
              <a:r>
                <a:rPr lang="en-US" sz="1800" b="0" i="0">
                  <a:latin typeface="Cambria Math"/>
                </a:rPr>
                <a:t>=</a:t>
              </a:r>
              <a:r>
                <a:rPr lang="en-US" sz="1800" i="0">
                  <a:latin typeface="Cambria Math"/>
                </a:rPr>
                <a:t>(𝑠_</a:t>
              </a:r>
              <a:r>
                <a:rPr lang="en-US" sz="1800" i="0">
                  <a:latin typeface="Cambria Math"/>
                  <a:ea typeface="Cambria Math"/>
                </a:rPr>
                <a:t>𝜀^</a:t>
              </a:r>
              <a:r>
                <a:rPr lang="en-US" sz="1800" i="0">
                  <a:latin typeface="Cambria Math"/>
                </a:rPr>
                <a:t>2)/(𝑛 )</a:t>
              </a:r>
              <a:r>
                <a:rPr lang="en-US" sz="1800" b="0" i="0">
                  <a:latin typeface="Cambria Math"/>
                </a:rPr>
                <a:t>+</a:t>
              </a:r>
              <a:r>
                <a:rPr lang="en-US" sz="1800" i="0">
                  <a:latin typeface="Cambria Math"/>
                </a:rPr>
                <a:t>𝑠_𝑏1^2 𝑥 ̅^2</a:t>
              </a:r>
              <a:endParaRPr lang="en-US" sz="1800"/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4</xdr:row>
      <xdr:rowOff>85725</xdr:rowOff>
    </xdr:from>
    <xdr:to>
      <xdr:col>10</xdr:col>
      <xdr:colOff>85725</xdr:colOff>
      <xdr:row>24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0.18601</cdr:x>
      <cdr:y>0.13696</cdr:y>
    </cdr:from>
    <cdr:to>
      <cdr:x>0.28348</cdr:x>
      <cdr:y>0.2145</cdr:y>
    </cdr:to>
    <cdr:sp macro="" textlink="">
      <cdr:nvSpPr>
        <cdr:cNvPr id="2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749" y="431799"/>
          <a:ext cx="415925" cy="2444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27432" tIns="22860" rIns="0" bIns="0" anchor="t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US" sz="1175" b="1" i="0" u="none" strike="noStrike" baseline="0">
              <a:solidFill>
                <a:srgbClr val="C00000"/>
              </a:solidFill>
              <a:latin typeface="Arial"/>
              <a:cs typeface="Arial"/>
            </a:rPr>
            <a:t>Data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5</xdr:row>
      <xdr:rowOff>19050</xdr:rowOff>
    </xdr:from>
    <xdr:to>
      <xdr:col>10</xdr:col>
      <xdr:colOff>104775</xdr:colOff>
      <xdr:row>24</xdr:row>
      <xdr:rowOff>95250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238125</xdr:colOff>
      <xdr:row>6</xdr:row>
      <xdr:rowOff>152400</xdr:rowOff>
    </xdr:from>
    <xdr:to>
      <xdr:col>24</xdr:col>
      <xdr:colOff>238125</xdr:colOff>
      <xdr:row>16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257175</xdr:colOff>
      <xdr:row>18</xdr:row>
      <xdr:rowOff>133350</xdr:rowOff>
    </xdr:from>
    <xdr:to>
      <xdr:col>24</xdr:col>
      <xdr:colOff>257175</xdr:colOff>
      <xdr:row>28</xdr:row>
      <xdr:rowOff>123825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228600</xdr:colOff>
      <xdr:row>31</xdr:row>
      <xdr:rowOff>95250</xdr:rowOff>
    </xdr:from>
    <xdr:to>
      <xdr:col>24</xdr:col>
      <xdr:colOff>228600</xdr:colOff>
      <xdr:row>41</xdr:row>
      <xdr:rowOff>114300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581351</xdr:colOff>
      <xdr:row>6</xdr:row>
      <xdr:rowOff>28575</xdr:rowOff>
    </xdr:from>
    <xdr:to>
      <xdr:col>9</xdr:col>
      <xdr:colOff>247310</xdr:colOff>
      <xdr:row>8</xdr:row>
      <xdr:rowOff>88933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Rectangle 1"/>
            <xdr:cNvSpPr/>
          </xdr:nvSpPr>
          <xdr:spPr>
            <a:xfrm>
              <a:off x="4296101" y="1038225"/>
              <a:ext cx="2685384" cy="38420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en-US" sz="1800" b="1" i="1">
                            <a:latin typeface="Cambria Math"/>
                            <a:ea typeface="Cambria Math"/>
                          </a:rPr>
                        </m:ctrlPr>
                      </m:accPr>
                      <m:e>
                        <m:r>
                          <a:rPr lang="en-US" sz="1800" b="1" i="1">
                            <a:latin typeface="Cambria Math"/>
                            <a:ea typeface="Cambria Math"/>
                          </a:rPr>
                          <m:t>𝜷</m:t>
                        </m:r>
                      </m:e>
                    </m:acc>
                    <m:r>
                      <a:rPr lang="en-US" sz="1800" b="0" i="1">
                        <a:latin typeface="Cambria Math"/>
                      </a:rPr>
                      <m:t>=</m:t>
                    </m:r>
                    <m:sSup>
                      <m:sSupPr>
                        <m:ctrlPr>
                          <a:rPr lang="en-US" sz="1800" b="1" i="1">
                            <a:latin typeface="Cambria Math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800" b="1" i="1">
                                <a:latin typeface="Cambria Math"/>
                              </a:rPr>
                            </m:ctrlPr>
                          </m:dPr>
                          <m:e>
                            <m:sSup>
                              <m:sSupPr>
                                <m:ctrlPr>
                                  <a:rPr lang="en-US" sz="1800" b="1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r>
                                  <a:rPr lang="en-US" sz="1800" b="1" i="1">
                                    <a:latin typeface="Cambria Math"/>
                                  </a:rPr>
                                  <m:t>𝑿</m:t>
                                </m:r>
                              </m:e>
                              <m:sup>
                                <m:r>
                                  <a:rPr lang="en-US" sz="1800" b="0" i="1">
                                    <a:latin typeface="Cambria Math"/>
                                  </a:rPr>
                                  <m:t>𝑇</m:t>
                                </m:r>
                              </m:sup>
                            </m:sSup>
                            <m:r>
                              <a:rPr lang="en-US" sz="1800" b="1" i="1">
                                <a:latin typeface="Cambria Math"/>
                              </a:rPr>
                              <m:t>𝑿</m:t>
                            </m:r>
                          </m:e>
                        </m:d>
                      </m:e>
                      <m:sup>
                        <m:r>
                          <a:rPr lang="en-US" sz="1800" b="0" i="1">
                            <a:latin typeface="Cambria Math"/>
                          </a:rPr>
                          <m:t>−1</m:t>
                        </m:r>
                      </m:sup>
                    </m:sSup>
                    <m:sSup>
                      <m:sSupPr>
                        <m:ctrlPr>
                          <a:rPr lang="en-US" sz="1800" b="1" i="1">
                            <a:latin typeface="Cambria Math"/>
                          </a:rPr>
                        </m:ctrlPr>
                      </m:sSupPr>
                      <m:e>
                        <m:r>
                          <a:rPr lang="en-US" sz="1800" b="1" i="1">
                            <a:latin typeface="Cambria Math"/>
                          </a:rPr>
                          <m:t>𝑿</m:t>
                        </m:r>
                      </m:e>
                      <m:sup>
                        <m:r>
                          <a:rPr lang="en-US" sz="1800" i="1">
                            <a:latin typeface="Cambria Math"/>
                          </a:rPr>
                          <m:t>𝑇</m:t>
                        </m:r>
                      </m:sup>
                    </m:sSup>
                    <m:r>
                      <a:rPr lang="en-US" sz="1800" b="1" i="1">
                        <a:latin typeface="Cambria Math"/>
                      </a:rPr>
                      <m:t>𝒀</m:t>
                    </m:r>
                  </m:oMath>
                </m:oMathPara>
              </a14:m>
              <a:endParaRPr lang="en-US" sz="1800" b="1"/>
            </a:p>
          </xdr:txBody>
        </xdr:sp>
      </mc:Choice>
      <mc:Fallback xmlns="">
        <xdr:sp macro="" textlink="">
          <xdr:nvSpPr>
            <xdr:cNvPr id="2" name="Rectangle 1"/>
            <xdr:cNvSpPr/>
          </xdr:nvSpPr>
          <xdr:spPr>
            <a:xfrm>
              <a:off x="4296101" y="1038225"/>
              <a:ext cx="2685384" cy="38420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b="1" i="0">
                  <a:latin typeface="Cambria Math"/>
                  <a:ea typeface="Cambria Math"/>
                </a:rPr>
                <a:t>𝜷 ̂</a:t>
              </a:r>
              <a:r>
                <a:rPr lang="en-US" sz="1800" b="0" i="0">
                  <a:latin typeface="Cambria Math"/>
                </a:rPr>
                <a:t>=</a:t>
              </a:r>
              <a:r>
                <a:rPr lang="en-US" sz="1800" b="1" i="0">
                  <a:latin typeface="Cambria Math"/>
                </a:rPr>
                <a:t>(𝑿^</a:t>
              </a:r>
              <a:r>
                <a:rPr lang="en-US" sz="1800" b="0" i="0">
                  <a:latin typeface="Cambria Math"/>
                </a:rPr>
                <a:t>𝑇</a:t>
              </a:r>
              <a:r>
                <a:rPr lang="en-US" sz="1800" b="1" i="0">
                  <a:latin typeface="Cambria Math"/>
                </a:rPr>
                <a:t> 𝑿)^(</a:t>
              </a:r>
              <a:r>
                <a:rPr lang="en-US" sz="1800" b="0" i="0">
                  <a:latin typeface="Cambria Math"/>
                </a:rPr>
                <a:t>−1</a:t>
              </a:r>
              <a:r>
                <a:rPr lang="en-US" sz="1800" b="1" i="0">
                  <a:latin typeface="Cambria Math"/>
                </a:rPr>
                <a:t>) 𝑿^</a:t>
              </a:r>
              <a:r>
                <a:rPr lang="en-US" sz="1800" i="0">
                  <a:latin typeface="Cambria Math"/>
                </a:rPr>
                <a:t>𝑇</a:t>
              </a:r>
              <a:r>
                <a:rPr lang="en-US" sz="1800" b="1" i="0">
                  <a:latin typeface="Cambria Math"/>
                </a:rPr>
                <a:t> 𝒀</a:t>
              </a:r>
              <a:endParaRPr lang="en-US" sz="1800" b="1"/>
            </a:p>
          </xdr:txBody>
        </xdr:sp>
      </mc:Fallback>
    </mc:AlternateContent>
    <xdr:clientData/>
  </xdr:twoCellAnchor>
  <xdr:twoCellAnchor>
    <xdr:from>
      <xdr:col>4</xdr:col>
      <xdr:colOff>280036</xdr:colOff>
      <xdr:row>8</xdr:row>
      <xdr:rowOff>153620</xdr:rowOff>
    </xdr:from>
    <xdr:to>
      <xdr:col>10</xdr:col>
      <xdr:colOff>238126</xdr:colOff>
      <xdr:row>11</xdr:row>
      <xdr:rowOff>52053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Rectangle 2"/>
            <xdr:cNvSpPr/>
          </xdr:nvSpPr>
          <xdr:spPr>
            <a:xfrm>
              <a:off x="2718436" y="1449020"/>
              <a:ext cx="3615690" cy="38420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en-US" sz="1800" b="1" i="1">
                            <a:latin typeface="Cambria Math"/>
                          </a:rPr>
                        </m:ctrlPr>
                      </m:accPr>
                      <m:e>
                        <m:r>
                          <a:rPr lang="en-US" sz="1800" b="1" i="1">
                            <a:latin typeface="Cambria Math"/>
                          </a:rPr>
                          <m:t>𝒀</m:t>
                        </m:r>
                      </m:e>
                    </m:acc>
                    <m:r>
                      <a:rPr lang="en-US" sz="1800" b="0" i="1">
                        <a:latin typeface="Cambria Math"/>
                      </a:rPr>
                      <m:t>=</m:t>
                    </m:r>
                    <m:r>
                      <a:rPr lang="en-US" sz="1800" b="1" i="1">
                        <a:latin typeface="Cambria Math"/>
                      </a:rPr>
                      <m:t>𝑿</m:t>
                    </m:r>
                    <m:acc>
                      <m:accPr>
                        <m:chr m:val="̂"/>
                        <m:ctrlPr>
                          <a:rPr lang="en-US" sz="1800" b="1" i="1">
                            <a:latin typeface="Cambria Math"/>
                            <a:ea typeface="Cambria Math"/>
                          </a:rPr>
                        </m:ctrlPr>
                      </m:accPr>
                      <m:e>
                        <m:r>
                          <a:rPr lang="en-US" sz="1800" b="1" i="1">
                            <a:latin typeface="Cambria Math"/>
                            <a:ea typeface="Cambria Math"/>
                          </a:rPr>
                          <m:t>𝜷</m:t>
                        </m:r>
                      </m:e>
                    </m:acc>
                    <m:r>
                      <a:rPr lang="en-US" sz="1800" b="0" i="1">
                        <a:latin typeface="Cambria Math"/>
                        <a:ea typeface="Cambria Math"/>
                      </a:rPr>
                      <m:t>=</m:t>
                    </m:r>
                    <m:r>
                      <a:rPr lang="en-US" sz="1800" b="1" i="1">
                        <a:latin typeface="Cambria Math"/>
                      </a:rPr>
                      <m:t>𝑿</m:t>
                    </m:r>
                    <m:sSup>
                      <m:sSupPr>
                        <m:ctrlPr>
                          <a:rPr lang="en-US" sz="1800" b="1" i="1">
                            <a:latin typeface="Cambria Math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800" b="1" i="1">
                                <a:latin typeface="Cambria Math"/>
                              </a:rPr>
                            </m:ctrlPr>
                          </m:dPr>
                          <m:e>
                            <m:sSup>
                              <m:sSupPr>
                                <m:ctrlPr>
                                  <a:rPr lang="en-US" sz="1800" b="1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r>
                                  <a:rPr lang="en-US" sz="1800" b="1" i="1">
                                    <a:latin typeface="Cambria Math"/>
                                  </a:rPr>
                                  <m:t>𝑿</m:t>
                                </m:r>
                              </m:e>
                              <m:sup>
                                <m:r>
                                  <a:rPr lang="en-US" sz="1800" i="1">
                                    <a:latin typeface="Cambria Math"/>
                                  </a:rPr>
                                  <m:t>𝑇</m:t>
                                </m:r>
                              </m:sup>
                            </m:sSup>
                            <m:r>
                              <a:rPr lang="en-US" sz="1800" b="1" i="1">
                                <a:latin typeface="Cambria Math"/>
                              </a:rPr>
                              <m:t>𝑿</m:t>
                            </m:r>
                          </m:e>
                        </m:d>
                      </m:e>
                      <m:sup>
                        <m:r>
                          <a:rPr lang="en-US" sz="1800" i="1">
                            <a:latin typeface="Cambria Math"/>
                          </a:rPr>
                          <m:t>−1</m:t>
                        </m:r>
                      </m:sup>
                    </m:sSup>
                    <m:sSup>
                      <m:sSupPr>
                        <m:ctrlPr>
                          <a:rPr lang="en-US" sz="1800" b="1" i="1">
                            <a:latin typeface="Cambria Math"/>
                          </a:rPr>
                        </m:ctrlPr>
                      </m:sSupPr>
                      <m:e>
                        <m:r>
                          <a:rPr lang="en-US" sz="1800" b="1" i="1">
                            <a:latin typeface="Cambria Math"/>
                          </a:rPr>
                          <m:t>𝑿</m:t>
                        </m:r>
                      </m:e>
                      <m:sup>
                        <m:r>
                          <a:rPr lang="en-US" sz="1800" i="1">
                            <a:latin typeface="Cambria Math"/>
                          </a:rPr>
                          <m:t>𝑇</m:t>
                        </m:r>
                      </m:sup>
                    </m:sSup>
                    <m:r>
                      <a:rPr lang="en-US" sz="1800" b="1" i="1">
                        <a:latin typeface="Cambria Math"/>
                      </a:rPr>
                      <m:t>𝒀</m:t>
                    </m:r>
                    <m:r>
                      <a:rPr lang="en-US" sz="1800" b="1" i="1">
                        <a:latin typeface="Cambria Math"/>
                      </a:rPr>
                      <m:t>=</m:t>
                    </m:r>
                    <m:r>
                      <a:rPr lang="en-US" sz="1800" b="1" i="1">
                        <a:latin typeface="Cambria Math"/>
                      </a:rPr>
                      <m:t>𝑯𝒀</m:t>
                    </m:r>
                  </m:oMath>
                </m:oMathPara>
              </a14:m>
              <a:endParaRPr lang="en-US" sz="1800" b="1"/>
            </a:p>
          </xdr:txBody>
        </xdr:sp>
      </mc:Choice>
      <mc:Fallback xmlns="">
        <xdr:sp macro="" textlink="">
          <xdr:nvSpPr>
            <xdr:cNvPr id="3" name="Rectangle 2"/>
            <xdr:cNvSpPr/>
          </xdr:nvSpPr>
          <xdr:spPr>
            <a:xfrm>
              <a:off x="2718436" y="1449020"/>
              <a:ext cx="3615690" cy="38420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b="1" i="0">
                  <a:latin typeface="Cambria Math"/>
                </a:rPr>
                <a:t>𝒀 ̂</a:t>
              </a:r>
              <a:r>
                <a:rPr lang="en-US" sz="1800" b="0" i="0">
                  <a:latin typeface="Cambria Math"/>
                </a:rPr>
                <a:t>=</a:t>
              </a:r>
              <a:r>
                <a:rPr lang="en-US" sz="1800" b="1" i="0">
                  <a:latin typeface="Cambria Math"/>
                </a:rPr>
                <a:t>𝑿</a:t>
              </a:r>
              <a:r>
                <a:rPr lang="en-US" sz="1800" b="1" i="0">
                  <a:latin typeface="Cambria Math"/>
                  <a:ea typeface="Cambria Math"/>
                </a:rPr>
                <a:t>𝜷 ̂</a:t>
              </a:r>
              <a:r>
                <a:rPr lang="en-US" sz="1800" b="0" i="0">
                  <a:latin typeface="Cambria Math"/>
                  <a:ea typeface="Cambria Math"/>
                </a:rPr>
                <a:t>=</a:t>
              </a:r>
              <a:r>
                <a:rPr lang="en-US" sz="1800" b="1" i="0">
                  <a:latin typeface="Cambria Math"/>
                </a:rPr>
                <a:t>𝑿(𝑿^</a:t>
              </a:r>
              <a:r>
                <a:rPr lang="en-US" sz="1800" i="0">
                  <a:latin typeface="Cambria Math"/>
                </a:rPr>
                <a:t>𝑇</a:t>
              </a:r>
              <a:r>
                <a:rPr lang="en-US" sz="1800" b="1" i="0">
                  <a:latin typeface="Cambria Math"/>
                </a:rPr>
                <a:t> 𝑿)^(</a:t>
              </a:r>
              <a:r>
                <a:rPr lang="en-US" sz="1800" i="0">
                  <a:latin typeface="Cambria Math"/>
                </a:rPr>
                <a:t>−1</a:t>
              </a:r>
              <a:r>
                <a:rPr lang="en-US" sz="1800" b="1" i="0">
                  <a:latin typeface="Cambria Math"/>
                </a:rPr>
                <a:t>) 𝑿^</a:t>
              </a:r>
              <a:r>
                <a:rPr lang="en-US" sz="1800" i="0">
                  <a:latin typeface="Cambria Math"/>
                </a:rPr>
                <a:t>𝑇</a:t>
              </a:r>
              <a:r>
                <a:rPr lang="en-US" sz="1800" b="1" i="0">
                  <a:latin typeface="Cambria Math"/>
                </a:rPr>
                <a:t> 𝒀=𝑯𝒀</a:t>
              </a:r>
              <a:endParaRPr lang="en-US" sz="1800" b="1"/>
            </a:p>
          </xdr:txBody>
        </xdr:sp>
      </mc:Fallback>
    </mc:AlternateContent>
    <xdr:clientData/>
  </xdr:twoCellAnchor>
  <xdr:twoCellAnchor>
    <xdr:from>
      <xdr:col>5</xdr:col>
      <xdr:colOff>152402</xdr:colOff>
      <xdr:row>45</xdr:row>
      <xdr:rowOff>2440</xdr:rowOff>
    </xdr:from>
    <xdr:to>
      <xdr:col>9</xdr:col>
      <xdr:colOff>428625</xdr:colOff>
      <xdr:row>47</xdr:row>
      <xdr:rowOff>16568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Rectangle 3"/>
            <xdr:cNvSpPr/>
          </xdr:nvSpPr>
          <xdr:spPr>
            <a:xfrm>
              <a:off x="3867152" y="7346215"/>
              <a:ext cx="3295648" cy="33797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600" b="1" i="1">
                        <a:latin typeface="Cambria Math"/>
                      </a:rPr>
                      <m:t>𝑯</m:t>
                    </m:r>
                    <m:r>
                      <a:rPr lang="en-US" sz="1600" b="0" i="1">
                        <a:latin typeface="Cambria Math"/>
                        <a:ea typeface="Cambria Math"/>
                      </a:rPr>
                      <m:t>=</m:t>
                    </m:r>
                    <m:r>
                      <a:rPr lang="en-US" sz="1600" b="1" i="1">
                        <a:latin typeface="Cambria Math"/>
                      </a:rPr>
                      <m:t>𝑿</m:t>
                    </m:r>
                    <m:sSup>
                      <m:sSupPr>
                        <m:ctrlPr>
                          <a:rPr lang="en-US" sz="1600" b="1" i="1">
                            <a:latin typeface="Cambria Math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600" b="1" i="1">
                                <a:latin typeface="Cambria Math"/>
                              </a:rPr>
                            </m:ctrlPr>
                          </m:dPr>
                          <m:e>
                            <m:sSup>
                              <m:sSupPr>
                                <m:ctrlPr>
                                  <a:rPr lang="en-US" sz="1600" b="1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r>
                                  <a:rPr lang="en-US" sz="1600" b="1" i="1">
                                    <a:latin typeface="Cambria Math"/>
                                  </a:rPr>
                                  <m:t>𝑿</m:t>
                                </m:r>
                              </m:e>
                              <m:sup>
                                <m:r>
                                  <a:rPr lang="en-US" sz="1600" i="1">
                                    <a:latin typeface="Cambria Math"/>
                                  </a:rPr>
                                  <m:t>𝑇</m:t>
                                </m:r>
                              </m:sup>
                            </m:sSup>
                            <m:r>
                              <a:rPr lang="en-US" sz="1600" b="1" i="1">
                                <a:latin typeface="Cambria Math"/>
                              </a:rPr>
                              <m:t>𝑿</m:t>
                            </m:r>
                          </m:e>
                        </m:d>
                      </m:e>
                      <m:sup>
                        <m:r>
                          <a:rPr lang="en-US" sz="1600" i="1">
                            <a:latin typeface="Cambria Math"/>
                          </a:rPr>
                          <m:t>−1</m:t>
                        </m:r>
                      </m:sup>
                    </m:sSup>
                    <m:sSup>
                      <m:sSupPr>
                        <m:ctrlPr>
                          <a:rPr lang="en-US" sz="1600" b="1" i="1">
                            <a:latin typeface="Cambria Math"/>
                          </a:rPr>
                        </m:ctrlPr>
                      </m:sSupPr>
                      <m:e>
                        <m:r>
                          <a:rPr lang="en-US" sz="1600" b="1" i="1">
                            <a:latin typeface="Cambria Math"/>
                          </a:rPr>
                          <m:t>𝑿</m:t>
                        </m:r>
                      </m:e>
                      <m:sup>
                        <m:r>
                          <a:rPr lang="en-US" sz="1600" i="1">
                            <a:latin typeface="Cambria Math"/>
                          </a:rPr>
                          <m:t>𝑇</m:t>
                        </m:r>
                      </m:sup>
                    </m:sSup>
                    <m:r>
                      <a:rPr lang="en-US" sz="1600" b="1" i="1">
                        <a:latin typeface="Cambria Math"/>
                      </a:rPr>
                      <m:t>=</m:t>
                    </m:r>
                    <m:r>
                      <a:rPr lang="en-US" sz="1600" b="0" i="1">
                        <a:latin typeface="Cambria Math"/>
                      </a:rPr>
                      <m:t>h𝑎𝑡</m:t>
                    </m:r>
                    <m:r>
                      <a:rPr lang="en-US" sz="1600" b="0" i="1">
                        <a:latin typeface="Cambria Math"/>
                      </a:rPr>
                      <m:t> </m:t>
                    </m:r>
                    <m:r>
                      <a:rPr lang="en-US" sz="1600" b="0" i="1">
                        <a:latin typeface="Cambria Math"/>
                      </a:rPr>
                      <m:t>𝑚𝑎𝑡𝑟𝑖𝑥</m:t>
                    </m:r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4" name="Rectangle 3"/>
            <xdr:cNvSpPr/>
          </xdr:nvSpPr>
          <xdr:spPr>
            <a:xfrm>
              <a:off x="3867152" y="7346215"/>
              <a:ext cx="3295648" cy="33797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600" b="1" i="0">
                  <a:latin typeface="Cambria Math"/>
                </a:rPr>
                <a:t>𝑯</a:t>
              </a:r>
              <a:r>
                <a:rPr lang="en-US" sz="1600" b="0" i="0">
                  <a:latin typeface="Cambria Math"/>
                  <a:ea typeface="Cambria Math"/>
                </a:rPr>
                <a:t>=</a:t>
              </a:r>
              <a:r>
                <a:rPr lang="en-US" sz="1600" b="1" i="0">
                  <a:latin typeface="Cambria Math"/>
                </a:rPr>
                <a:t>𝑿(𝑿^</a:t>
              </a:r>
              <a:r>
                <a:rPr lang="en-US" sz="1600" i="0">
                  <a:latin typeface="Cambria Math"/>
                </a:rPr>
                <a:t>𝑇</a:t>
              </a:r>
              <a:r>
                <a:rPr lang="en-US" sz="1600" b="1" i="0">
                  <a:latin typeface="Cambria Math"/>
                </a:rPr>
                <a:t> 𝑿)^(</a:t>
              </a:r>
              <a:r>
                <a:rPr lang="en-US" sz="1600" i="0">
                  <a:latin typeface="Cambria Math"/>
                </a:rPr>
                <a:t>−1</a:t>
              </a:r>
              <a:r>
                <a:rPr lang="en-US" sz="1600" b="1" i="0">
                  <a:latin typeface="Cambria Math"/>
                </a:rPr>
                <a:t>) 𝑿^</a:t>
              </a:r>
              <a:r>
                <a:rPr lang="en-US" sz="1600" i="0">
                  <a:latin typeface="Cambria Math"/>
                </a:rPr>
                <a:t>𝑇</a:t>
              </a:r>
              <a:r>
                <a:rPr lang="en-US" sz="1600" b="1" i="0">
                  <a:latin typeface="Cambria Math"/>
                </a:rPr>
                <a:t>=</a:t>
              </a:r>
              <a:r>
                <a:rPr lang="en-US" sz="1600" b="0" i="0">
                  <a:latin typeface="Cambria Math"/>
                </a:rPr>
                <a:t>ℎ𝑎𝑡 𝑚𝑎𝑡𝑟𝑖𝑥</a:t>
              </a:r>
              <a:endParaRPr lang="en-US" sz="1600"/>
            </a:p>
          </xdr:txBody>
        </xdr:sp>
      </mc:Fallback>
    </mc:AlternateContent>
    <xdr:clientData/>
  </xdr:twoCellAnchor>
  <xdr:twoCellAnchor>
    <xdr:from>
      <xdr:col>5</xdr:col>
      <xdr:colOff>286399</xdr:colOff>
      <xdr:row>14</xdr:row>
      <xdr:rowOff>12421</xdr:rowOff>
    </xdr:from>
    <xdr:to>
      <xdr:col>9</xdr:col>
      <xdr:colOff>431698</xdr:colOff>
      <xdr:row>16</xdr:row>
      <xdr:rowOff>65341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Rectangle 4"/>
            <xdr:cNvSpPr/>
          </xdr:nvSpPr>
          <xdr:spPr>
            <a:xfrm>
              <a:off x="4001149" y="2317471"/>
              <a:ext cx="3164724" cy="37677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800" b="1" i="1">
                        <a:latin typeface="Cambria Math"/>
                        <a:ea typeface="Cambria Math"/>
                      </a:rPr>
                      <m:t>𝜺</m:t>
                    </m:r>
                    <m:r>
                      <a:rPr lang="en-US" sz="1800" b="0" i="1">
                        <a:latin typeface="Cambria Math"/>
                        <a:ea typeface="Cambria Math"/>
                      </a:rPr>
                      <m:t>=</m:t>
                    </m:r>
                    <m:r>
                      <a:rPr lang="en-US" sz="1800" b="1" i="1">
                        <a:latin typeface="Cambria Math"/>
                      </a:rPr>
                      <m:t>𝒀</m:t>
                    </m:r>
                    <m:r>
                      <a:rPr lang="en-US" sz="1800" b="1" i="1">
                        <a:latin typeface="Cambria Math"/>
                      </a:rPr>
                      <m:t>−</m:t>
                    </m:r>
                    <m:acc>
                      <m:accPr>
                        <m:chr m:val="̂"/>
                        <m:ctrlPr>
                          <a:rPr lang="en-US" sz="1800" b="1" i="1">
                            <a:latin typeface="Cambria Math"/>
                            <a:ea typeface="Cambria Math"/>
                          </a:rPr>
                        </m:ctrlPr>
                      </m:accPr>
                      <m:e>
                        <m:r>
                          <a:rPr lang="en-US" sz="1800" b="1" i="1">
                            <a:latin typeface="Cambria Math"/>
                            <a:ea typeface="Cambria Math"/>
                          </a:rPr>
                          <m:t>𝒀</m:t>
                        </m:r>
                      </m:e>
                    </m:acc>
                    <m:r>
                      <a:rPr lang="en-US" sz="1800" b="1" i="1">
                        <a:latin typeface="Cambria Math"/>
                        <a:ea typeface="Cambria Math"/>
                      </a:rPr>
                      <m:t>=</m:t>
                    </m:r>
                    <m:d>
                      <m:dPr>
                        <m:ctrlPr>
                          <a:rPr lang="en-US" sz="1800" b="1" i="1">
                            <a:latin typeface="Cambria Math"/>
                            <a:ea typeface="Cambria Math"/>
                          </a:rPr>
                        </m:ctrlPr>
                      </m:dPr>
                      <m:e>
                        <m:r>
                          <a:rPr lang="en-US" sz="1800" b="1" i="1">
                            <a:latin typeface="Cambria Math"/>
                            <a:ea typeface="Cambria Math"/>
                          </a:rPr>
                          <m:t>𝑰</m:t>
                        </m:r>
                        <m:r>
                          <a:rPr lang="en-US" sz="1800" b="1" i="1">
                            <a:latin typeface="Cambria Math"/>
                            <a:ea typeface="Cambria Math"/>
                          </a:rPr>
                          <m:t>−</m:t>
                        </m:r>
                        <m:r>
                          <a:rPr lang="en-US" sz="1800" b="1" i="1">
                            <a:latin typeface="Cambria Math"/>
                            <a:ea typeface="Cambria Math"/>
                          </a:rPr>
                          <m:t>𝑯</m:t>
                        </m:r>
                      </m:e>
                    </m:d>
                    <m:r>
                      <a:rPr lang="en-US" sz="1800" b="1" i="1">
                        <a:latin typeface="Cambria Math"/>
                        <a:ea typeface="Cambria Math"/>
                      </a:rPr>
                      <m:t>𝒀</m:t>
                    </m:r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5" name="Rectangle 4"/>
            <xdr:cNvSpPr/>
          </xdr:nvSpPr>
          <xdr:spPr>
            <a:xfrm>
              <a:off x="4001149" y="2317471"/>
              <a:ext cx="3164724" cy="37677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b="1" i="0">
                  <a:latin typeface="Cambria Math"/>
                  <a:ea typeface="Cambria Math"/>
                </a:rPr>
                <a:t>𝜺</a:t>
              </a:r>
              <a:r>
                <a:rPr lang="en-US" sz="1800" b="0" i="0">
                  <a:latin typeface="Cambria Math"/>
                  <a:ea typeface="Cambria Math"/>
                </a:rPr>
                <a:t>=</a:t>
              </a:r>
              <a:r>
                <a:rPr lang="en-US" sz="1800" b="1" i="0">
                  <a:latin typeface="Cambria Math"/>
                </a:rPr>
                <a:t>𝒀−</a:t>
              </a:r>
              <a:r>
                <a:rPr lang="en-US" sz="1800" b="1" i="0">
                  <a:latin typeface="Cambria Math"/>
                  <a:ea typeface="Cambria Math"/>
                </a:rPr>
                <a:t>𝒀 ̂=(𝑰−𝑯)𝒀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4</xdr:col>
      <xdr:colOff>9525</xdr:colOff>
      <xdr:row>21</xdr:row>
      <xdr:rowOff>142875</xdr:rowOff>
    </xdr:from>
    <xdr:to>
      <xdr:col>5</xdr:col>
      <xdr:colOff>123825</xdr:colOff>
      <xdr:row>24</xdr:row>
      <xdr:rowOff>35345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Rectangle 5"/>
            <xdr:cNvSpPr/>
          </xdr:nvSpPr>
          <xdr:spPr>
            <a:xfrm>
              <a:off x="3076575" y="3600450"/>
              <a:ext cx="733425" cy="37824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d>
                      <m:dPr>
                        <m:ctrlPr>
                          <a:rPr lang="en-US" sz="1600" b="1" i="1" kern="1200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ヒラギノ角ゴ Pro W3"/>
                            <a:cs typeface="Arial" charset="0"/>
                          </a:rPr>
                        </m:ctrlPr>
                      </m:dPr>
                      <m:e>
                        <m:sSup>
                          <m:sSupPr>
                            <m:ctrlPr>
                              <a:rPr lang="en-US" sz="1600" b="1" i="1" kern="1200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</m:ctrlPr>
                          </m:sSupPr>
                          <m:e>
                            <m:r>
                              <a:rPr lang="en-US" sz="1600" b="1" i="1" kern="1200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  <m:t>𝑿</m:t>
                            </m:r>
                          </m:e>
                          <m:sup>
                            <m:r>
                              <a:rPr lang="en-US" sz="1600" b="0" i="1" kern="1200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  <m:t>𝑇</m:t>
                            </m:r>
                          </m:sup>
                        </m:sSup>
                        <m:r>
                          <a:rPr lang="en-US" sz="1600" b="1" i="1" kern="1200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ヒラギノ角ゴ Pro W3"/>
                            <a:cs typeface="Arial" charset="0"/>
                          </a:rPr>
                          <m:t>𝑿</m:t>
                        </m:r>
                      </m:e>
                    </m:d>
                  </m:oMath>
                </m:oMathPara>
              </a14:m>
              <a:endParaRPr lang="en-US" sz="1200" b="1"/>
            </a:p>
          </xdr:txBody>
        </xdr:sp>
      </mc:Choice>
      <mc:Fallback xmlns="">
        <xdr:sp macro="" textlink="">
          <xdr:nvSpPr>
            <xdr:cNvPr id="6" name="Rectangle 5"/>
            <xdr:cNvSpPr/>
          </xdr:nvSpPr>
          <xdr:spPr>
            <a:xfrm>
              <a:off x="3076575" y="3600450"/>
              <a:ext cx="733425" cy="37824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600" b="1" i="0" kern="1200">
                  <a:solidFill>
                    <a:schemeClr val="tx1"/>
                  </a:solidFill>
                  <a:effectLst/>
                  <a:latin typeface="Arial" charset="0"/>
                  <a:cs typeface="Arial" charset="0"/>
                </a:rPr>
                <a:t>(</a:t>
              </a:r>
              <a:r>
                <a:rPr lang="en-US" sz="1600" b="1" i="0" kern="1200">
                  <a:solidFill>
                    <a:schemeClr val="tx1"/>
                  </a:solidFill>
                  <a:effectLst/>
                  <a:latin typeface="Arial" charset="0"/>
                  <a:ea typeface="ヒラギノ角ゴ Pro W3"/>
                  <a:cs typeface="Arial" charset="0"/>
                </a:rPr>
                <a:t>𝑿^</a:t>
              </a:r>
              <a:r>
                <a:rPr lang="en-US" sz="1600" b="0" i="0" kern="1200">
                  <a:solidFill>
                    <a:schemeClr val="tx1"/>
                  </a:solidFill>
                  <a:effectLst/>
                  <a:latin typeface="Arial" charset="0"/>
                  <a:ea typeface="ヒラギノ角ゴ Pro W3"/>
                  <a:cs typeface="Arial" charset="0"/>
                </a:rPr>
                <a:t>𝑇</a:t>
              </a:r>
              <a:r>
                <a:rPr lang="en-US" sz="1600" b="1" i="0" kern="1200">
                  <a:solidFill>
                    <a:schemeClr val="tx1"/>
                  </a:solidFill>
                  <a:effectLst/>
                  <a:latin typeface="Arial" charset="0"/>
                  <a:ea typeface="ヒラギノ角ゴ Pro W3"/>
                  <a:cs typeface="Arial" charset="0"/>
                </a:rPr>
                <a:t> 𝑿)</a:t>
              </a:r>
              <a:endParaRPr lang="en-US" sz="1200" b="1"/>
            </a:p>
          </xdr:txBody>
        </xdr:sp>
      </mc:Fallback>
    </mc:AlternateContent>
    <xdr:clientData/>
  </xdr:twoCellAnchor>
  <xdr:twoCellAnchor>
    <xdr:from>
      <xdr:col>0</xdr:col>
      <xdr:colOff>209550</xdr:colOff>
      <xdr:row>34</xdr:row>
      <xdr:rowOff>0</xdr:rowOff>
    </xdr:from>
    <xdr:to>
      <xdr:col>1</xdr:col>
      <xdr:colOff>552450</xdr:colOff>
      <xdr:row>36</xdr:row>
      <xdr:rowOff>14128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Rectangle 6"/>
            <xdr:cNvSpPr/>
          </xdr:nvSpPr>
          <xdr:spPr>
            <a:xfrm>
              <a:off x="819150" y="5562600"/>
              <a:ext cx="952500" cy="33797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600" b="1" i="1">
                            <a:latin typeface="Cambria Math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600" b="1" i="1">
                                <a:latin typeface="Cambria Math"/>
                              </a:rPr>
                            </m:ctrlPr>
                          </m:dPr>
                          <m:e>
                            <m:sSup>
                              <m:sSupPr>
                                <m:ctrlPr>
                                  <a:rPr lang="en-US" sz="1600" b="1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r>
                                  <a:rPr lang="en-US" sz="1600" b="1" i="1">
                                    <a:latin typeface="Cambria Math"/>
                                  </a:rPr>
                                  <m:t>𝑿</m:t>
                                </m:r>
                              </m:e>
                              <m:sup>
                                <m:r>
                                  <a:rPr lang="en-US" sz="1600" b="0" i="1">
                                    <a:latin typeface="Cambria Math"/>
                                  </a:rPr>
                                  <m:t>𝑇</m:t>
                                </m:r>
                              </m:sup>
                            </m:sSup>
                            <m:r>
                              <a:rPr lang="en-US" sz="1600" b="1" i="1">
                                <a:latin typeface="Cambria Math"/>
                              </a:rPr>
                              <m:t>𝑿</m:t>
                            </m:r>
                          </m:e>
                        </m:d>
                      </m:e>
                      <m:sup>
                        <m:r>
                          <a:rPr lang="en-US" sz="1600" b="0" i="1">
                            <a:latin typeface="Cambria Math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en-US" sz="1600" b="1"/>
            </a:p>
          </xdr:txBody>
        </xdr:sp>
      </mc:Choice>
      <mc:Fallback xmlns="">
        <xdr:sp macro="" textlink="">
          <xdr:nvSpPr>
            <xdr:cNvPr id="7" name="Rectangle 6"/>
            <xdr:cNvSpPr/>
          </xdr:nvSpPr>
          <xdr:spPr>
            <a:xfrm>
              <a:off x="819150" y="5562600"/>
              <a:ext cx="952500" cy="33797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600" b="1" i="0">
                  <a:latin typeface="Cambria Math"/>
                </a:rPr>
                <a:t>(𝑿^</a:t>
              </a:r>
              <a:r>
                <a:rPr lang="en-US" sz="1600" b="0" i="0">
                  <a:latin typeface="Cambria Math"/>
                </a:rPr>
                <a:t>𝑇</a:t>
              </a:r>
              <a:r>
                <a:rPr lang="en-US" sz="1600" b="1" i="0">
                  <a:latin typeface="Cambria Math"/>
                </a:rPr>
                <a:t> 𝑿)^(</a:t>
              </a:r>
              <a:r>
                <a:rPr lang="en-US" sz="1600" b="0" i="0">
                  <a:latin typeface="Cambria Math"/>
                </a:rPr>
                <a:t>−1</a:t>
              </a:r>
              <a:r>
                <a:rPr lang="en-US" sz="1600" b="1" i="0">
                  <a:latin typeface="Cambria Math"/>
                </a:rPr>
                <a:t>)</a:t>
              </a:r>
              <a:endParaRPr lang="en-US" sz="1600" b="1"/>
            </a:p>
          </xdr:txBody>
        </xdr:sp>
      </mc:Fallback>
    </mc:AlternateContent>
    <xdr:clientData/>
  </xdr:twoCellAnchor>
  <xdr:twoCellAnchor>
    <xdr:from>
      <xdr:col>0</xdr:col>
      <xdr:colOff>19050</xdr:colOff>
      <xdr:row>37</xdr:row>
      <xdr:rowOff>152400</xdr:rowOff>
    </xdr:from>
    <xdr:to>
      <xdr:col>1</xdr:col>
      <xdr:colOff>609599</xdr:colOff>
      <xdr:row>40</xdr:row>
      <xdr:rowOff>4603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Rectangle 7"/>
            <xdr:cNvSpPr/>
          </xdr:nvSpPr>
          <xdr:spPr>
            <a:xfrm>
              <a:off x="628650" y="6200775"/>
              <a:ext cx="1200149" cy="33797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600" b="1" i="1">
                            <a:latin typeface="Cambria Math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600" b="1" i="1">
                                <a:latin typeface="Cambria Math"/>
                              </a:rPr>
                            </m:ctrlPr>
                          </m:dPr>
                          <m:e>
                            <m:sSup>
                              <m:sSupPr>
                                <m:ctrlPr>
                                  <a:rPr lang="en-US" sz="1600" b="1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r>
                                  <a:rPr lang="en-US" sz="1600" b="1" i="1">
                                    <a:latin typeface="Cambria Math"/>
                                  </a:rPr>
                                  <m:t>𝑿</m:t>
                                </m:r>
                              </m:e>
                              <m:sup>
                                <m:r>
                                  <a:rPr lang="en-US" sz="1600" b="0" i="1">
                                    <a:latin typeface="Cambria Math"/>
                                  </a:rPr>
                                  <m:t>𝑇</m:t>
                                </m:r>
                              </m:sup>
                            </m:sSup>
                            <m:r>
                              <a:rPr lang="en-US" sz="1600" b="1" i="1">
                                <a:latin typeface="Cambria Math"/>
                              </a:rPr>
                              <m:t>𝑿</m:t>
                            </m:r>
                          </m:e>
                        </m:d>
                      </m:e>
                      <m:sup>
                        <m:r>
                          <a:rPr lang="en-US" sz="1600" b="0" i="1">
                            <a:latin typeface="Cambria Math"/>
                          </a:rPr>
                          <m:t>−1</m:t>
                        </m:r>
                      </m:sup>
                    </m:sSup>
                    <m:sSup>
                      <m:sSupPr>
                        <m:ctrlPr>
                          <a:rPr lang="en-US" sz="1600" b="1" i="1">
                            <a:latin typeface="Cambria Math"/>
                          </a:rPr>
                        </m:ctrlPr>
                      </m:sSupPr>
                      <m:e>
                        <m:r>
                          <a:rPr lang="en-US" sz="1600" b="1" i="1">
                            <a:latin typeface="Cambria Math"/>
                          </a:rPr>
                          <m:t>𝑿</m:t>
                        </m:r>
                      </m:e>
                      <m:sup>
                        <m:r>
                          <a:rPr lang="en-US" sz="1600" i="1">
                            <a:latin typeface="Cambria Math"/>
                          </a:rPr>
                          <m:t>𝑇</m:t>
                        </m:r>
                      </m:sup>
                    </m:sSup>
                  </m:oMath>
                </m:oMathPara>
              </a14:m>
              <a:endParaRPr lang="en-US" sz="1600" b="1"/>
            </a:p>
          </xdr:txBody>
        </xdr:sp>
      </mc:Choice>
      <mc:Fallback xmlns="">
        <xdr:sp macro="" textlink="">
          <xdr:nvSpPr>
            <xdr:cNvPr id="8" name="Rectangle 7"/>
            <xdr:cNvSpPr/>
          </xdr:nvSpPr>
          <xdr:spPr>
            <a:xfrm>
              <a:off x="628650" y="6200775"/>
              <a:ext cx="1200149" cy="33797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600" b="1" i="0">
                  <a:latin typeface="Cambria Math"/>
                </a:rPr>
                <a:t>(𝑿^</a:t>
              </a:r>
              <a:r>
                <a:rPr lang="en-US" sz="1600" b="0" i="0">
                  <a:latin typeface="Cambria Math"/>
                </a:rPr>
                <a:t>𝑇</a:t>
              </a:r>
              <a:r>
                <a:rPr lang="en-US" sz="1600" b="1" i="0">
                  <a:latin typeface="Cambria Math"/>
                </a:rPr>
                <a:t> 𝑿)^(</a:t>
              </a:r>
              <a:r>
                <a:rPr lang="en-US" sz="1600" b="0" i="0">
                  <a:latin typeface="Cambria Math"/>
                </a:rPr>
                <a:t>−1</a:t>
              </a:r>
              <a:r>
                <a:rPr lang="en-US" sz="1600" b="1" i="0">
                  <a:latin typeface="Cambria Math"/>
                </a:rPr>
                <a:t>) 𝑿^</a:t>
              </a:r>
              <a:r>
                <a:rPr lang="en-US" sz="1600" i="0">
                  <a:latin typeface="Cambria Math"/>
                </a:rPr>
                <a:t>𝑇</a:t>
              </a:r>
              <a:endParaRPr lang="en-US" sz="1600" b="1"/>
            </a:p>
          </xdr:txBody>
        </xdr:sp>
      </mc:Fallback>
    </mc:AlternateContent>
    <xdr:clientData/>
  </xdr:twoCellAnchor>
  <xdr:twoCellAnchor>
    <xdr:from>
      <xdr:col>0</xdr:col>
      <xdr:colOff>0</xdr:colOff>
      <xdr:row>41</xdr:row>
      <xdr:rowOff>123825</xdr:rowOff>
    </xdr:from>
    <xdr:to>
      <xdr:col>2</xdr:col>
      <xdr:colOff>19050</xdr:colOff>
      <xdr:row>43</xdr:row>
      <xdr:rowOff>151803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Rectangle 8"/>
            <xdr:cNvSpPr/>
          </xdr:nvSpPr>
          <xdr:spPr>
            <a:xfrm>
              <a:off x="104774" y="6819900"/>
              <a:ext cx="1743076" cy="35182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en-US" sz="1600" b="1" i="1">
                            <a:latin typeface="Cambria Math"/>
                            <a:ea typeface="Cambria Math"/>
                          </a:rPr>
                        </m:ctrlPr>
                      </m:accPr>
                      <m:e>
                        <m:r>
                          <a:rPr lang="en-US" sz="1600" b="1" i="1">
                            <a:latin typeface="Cambria Math"/>
                            <a:ea typeface="Cambria Math"/>
                          </a:rPr>
                          <m:t>𝜷</m:t>
                        </m:r>
                      </m:e>
                    </m:acc>
                    <m:r>
                      <a:rPr lang="en-US" sz="1600" b="0" i="1">
                        <a:latin typeface="Cambria Math"/>
                      </a:rPr>
                      <m:t>=</m:t>
                    </m:r>
                    <m:sSup>
                      <m:sSupPr>
                        <m:ctrlPr>
                          <a:rPr lang="en-US" sz="1600" b="1" i="1">
                            <a:latin typeface="Cambria Math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600" b="1" i="1">
                                <a:latin typeface="Cambria Math"/>
                              </a:rPr>
                            </m:ctrlPr>
                          </m:dPr>
                          <m:e>
                            <m:sSup>
                              <m:sSupPr>
                                <m:ctrlPr>
                                  <a:rPr lang="en-US" sz="1600" b="1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r>
                                  <a:rPr lang="en-US" sz="1600" b="1" i="1">
                                    <a:latin typeface="Cambria Math"/>
                                  </a:rPr>
                                  <m:t>𝑿</m:t>
                                </m:r>
                              </m:e>
                              <m:sup>
                                <m:r>
                                  <a:rPr lang="en-US" sz="1600" b="0" i="1">
                                    <a:latin typeface="Cambria Math"/>
                                  </a:rPr>
                                  <m:t>𝑇</m:t>
                                </m:r>
                              </m:sup>
                            </m:sSup>
                            <m:r>
                              <a:rPr lang="en-US" sz="1600" b="1" i="1">
                                <a:latin typeface="Cambria Math"/>
                              </a:rPr>
                              <m:t>𝑿</m:t>
                            </m:r>
                          </m:e>
                        </m:d>
                      </m:e>
                      <m:sup>
                        <m:r>
                          <a:rPr lang="en-US" sz="1600" b="0" i="1">
                            <a:latin typeface="Cambria Math"/>
                          </a:rPr>
                          <m:t>−1</m:t>
                        </m:r>
                      </m:sup>
                    </m:sSup>
                    <m:sSup>
                      <m:sSupPr>
                        <m:ctrlPr>
                          <a:rPr lang="en-US" sz="1600" b="1" i="1">
                            <a:latin typeface="Cambria Math"/>
                          </a:rPr>
                        </m:ctrlPr>
                      </m:sSupPr>
                      <m:e>
                        <m:r>
                          <a:rPr lang="en-US" sz="1600" b="1" i="1">
                            <a:latin typeface="Cambria Math"/>
                          </a:rPr>
                          <m:t>𝑿</m:t>
                        </m:r>
                      </m:e>
                      <m:sup>
                        <m:r>
                          <a:rPr lang="en-US" sz="1600" i="1">
                            <a:latin typeface="Cambria Math"/>
                          </a:rPr>
                          <m:t>𝑇</m:t>
                        </m:r>
                      </m:sup>
                    </m:sSup>
                    <m:r>
                      <a:rPr lang="en-US" sz="1600" b="1" i="1">
                        <a:latin typeface="Cambria Math"/>
                      </a:rPr>
                      <m:t>𝒀</m:t>
                    </m:r>
                  </m:oMath>
                </m:oMathPara>
              </a14:m>
              <a:endParaRPr lang="en-US" sz="1600" b="1"/>
            </a:p>
          </xdr:txBody>
        </xdr:sp>
      </mc:Choice>
      <mc:Fallback xmlns="">
        <xdr:sp macro="" textlink="">
          <xdr:nvSpPr>
            <xdr:cNvPr id="9" name="Rectangle 8"/>
            <xdr:cNvSpPr/>
          </xdr:nvSpPr>
          <xdr:spPr>
            <a:xfrm>
              <a:off x="104774" y="6819900"/>
              <a:ext cx="1743076" cy="35182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600" b="1" i="0">
                  <a:latin typeface="Cambria Math"/>
                  <a:ea typeface="Cambria Math"/>
                </a:rPr>
                <a:t>𝜷 ̂</a:t>
              </a:r>
              <a:r>
                <a:rPr lang="en-US" sz="1600" b="0" i="0">
                  <a:latin typeface="Cambria Math"/>
                </a:rPr>
                <a:t>=</a:t>
              </a:r>
              <a:r>
                <a:rPr lang="en-US" sz="1600" b="1" i="0">
                  <a:latin typeface="Cambria Math"/>
                </a:rPr>
                <a:t>(𝑿^</a:t>
              </a:r>
              <a:r>
                <a:rPr lang="en-US" sz="1600" b="0" i="0">
                  <a:latin typeface="Cambria Math"/>
                </a:rPr>
                <a:t>𝑇</a:t>
              </a:r>
              <a:r>
                <a:rPr lang="en-US" sz="1600" b="1" i="0">
                  <a:latin typeface="Cambria Math"/>
                </a:rPr>
                <a:t> 𝑿)^(</a:t>
              </a:r>
              <a:r>
                <a:rPr lang="en-US" sz="1600" b="0" i="0">
                  <a:latin typeface="Cambria Math"/>
                </a:rPr>
                <a:t>−1</a:t>
              </a:r>
              <a:r>
                <a:rPr lang="en-US" sz="1600" b="1" i="0">
                  <a:latin typeface="Cambria Math"/>
                </a:rPr>
                <a:t>) 𝑿^</a:t>
              </a:r>
              <a:r>
                <a:rPr lang="en-US" sz="1600" i="0">
                  <a:latin typeface="Cambria Math"/>
                </a:rPr>
                <a:t>𝑇</a:t>
              </a:r>
              <a:r>
                <a:rPr lang="en-US" sz="1600" b="1" i="0">
                  <a:latin typeface="Cambria Math"/>
                </a:rPr>
                <a:t> 𝒀</a:t>
              </a:r>
              <a:endParaRPr lang="en-US" sz="1600" b="1"/>
            </a:p>
          </xdr:txBody>
        </xdr:sp>
      </mc:Fallback>
    </mc:AlternateContent>
    <xdr:clientData/>
  </xdr:twoCellAnchor>
  <xdr:twoCellAnchor>
    <xdr:from>
      <xdr:col>5</xdr:col>
      <xdr:colOff>85726</xdr:colOff>
      <xdr:row>11</xdr:row>
      <xdr:rowOff>88165</xdr:rowOff>
    </xdr:from>
    <xdr:to>
      <xdr:col>9</xdr:col>
      <xdr:colOff>676274</xdr:colOff>
      <xdr:row>13</xdr:row>
      <xdr:rowOff>132942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Rectangle 9"/>
            <xdr:cNvSpPr/>
          </xdr:nvSpPr>
          <xdr:spPr>
            <a:xfrm>
              <a:off x="3800476" y="1907440"/>
              <a:ext cx="3609973" cy="368627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800" b="1" i="1">
                        <a:latin typeface="Cambria Math"/>
                      </a:rPr>
                      <m:t>𝑯</m:t>
                    </m:r>
                    <m:r>
                      <a:rPr lang="en-US" sz="1800" b="0" i="1">
                        <a:latin typeface="Cambria Math"/>
                        <a:ea typeface="Cambria Math"/>
                      </a:rPr>
                      <m:t>=</m:t>
                    </m:r>
                    <m:r>
                      <a:rPr lang="en-US" sz="1800" b="1" i="1">
                        <a:latin typeface="Cambria Math"/>
                      </a:rPr>
                      <m:t>𝑿</m:t>
                    </m:r>
                    <m:sSup>
                      <m:sSupPr>
                        <m:ctrlPr>
                          <a:rPr lang="en-US" sz="1800" b="1" i="1">
                            <a:latin typeface="Cambria Math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800" b="1" i="1">
                                <a:latin typeface="Cambria Math"/>
                              </a:rPr>
                            </m:ctrlPr>
                          </m:dPr>
                          <m:e>
                            <m:sSup>
                              <m:sSupPr>
                                <m:ctrlPr>
                                  <a:rPr lang="en-US" sz="1800" b="1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r>
                                  <a:rPr lang="en-US" sz="1800" b="1" i="1">
                                    <a:latin typeface="Cambria Math"/>
                                  </a:rPr>
                                  <m:t>𝑿</m:t>
                                </m:r>
                              </m:e>
                              <m:sup>
                                <m:r>
                                  <a:rPr lang="en-US" sz="1800" i="1">
                                    <a:latin typeface="Cambria Math"/>
                                  </a:rPr>
                                  <m:t>𝑇</m:t>
                                </m:r>
                              </m:sup>
                            </m:sSup>
                            <m:r>
                              <a:rPr lang="en-US" sz="1800" b="1" i="1">
                                <a:latin typeface="Cambria Math"/>
                              </a:rPr>
                              <m:t>𝑿</m:t>
                            </m:r>
                          </m:e>
                        </m:d>
                      </m:e>
                      <m:sup>
                        <m:r>
                          <a:rPr lang="en-US" sz="1800" i="1">
                            <a:latin typeface="Cambria Math"/>
                          </a:rPr>
                          <m:t>−1</m:t>
                        </m:r>
                      </m:sup>
                    </m:sSup>
                    <m:sSup>
                      <m:sSupPr>
                        <m:ctrlPr>
                          <a:rPr lang="en-US" sz="1800" b="1" i="1">
                            <a:latin typeface="Cambria Math"/>
                          </a:rPr>
                        </m:ctrlPr>
                      </m:sSupPr>
                      <m:e>
                        <m:r>
                          <a:rPr lang="en-US" sz="1800" b="1" i="1">
                            <a:latin typeface="Cambria Math"/>
                          </a:rPr>
                          <m:t>𝑿</m:t>
                        </m:r>
                      </m:e>
                      <m:sup>
                        <m:r>
                          <a:rPr lang="en-US" sz="1800" i="1">
                            <a:latin typeface="Cambria Math"/>
                          </a:rPr>
                          <m:t>𝑇</m:t>
                        </m:r>
                      </m:sup>
                    </m:sSup>
                    <m:r>
                      <a:rPr lang="en-US" sz="1800" b="1" i="1">
                        <a:latin typeface="Cambria Math"/>
                      </a:rPr>
                      <m:t>=</m:t>
                    </m:r>
                    <m:r>
                      <a:rPr lang="en-US" sz="1800" b="0" i="1">
                        <a:latin typeface="Cambria Math"/>
                      </a:rPr>
                      <m:t>h𝑎𝑡</m:t>
                    </m:r>
                    <m:r>
                      <a:rPr lang="en-US" sz="1800" b="0" i="1">
                        <a:latin typeface="Cambria Math"/>
                      </a:rPr>
                      <m:t> </m:t>
                    </m:r>
                    <m:r>
                      <a:rPr lang="en-US" sz="1800" b="0" i="1">
                        <a:latin typeface="Cambria Math"/>
                      </a:rPr>
                      <m:t>𝑚𝑎𝑡𝑟𝑖𝑥</m:t>
                    </m:r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10" name="Rectangle 9"/>
            <xdr:cNvSpPr/>
          </xdr:nvSpPr>
          <xdr:spPr>
            <a:xfrm>
              <a:off x="3800476" y="1907440"/>
              <a:ext cx="3609973" cy="368627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b="1" i="0">
                  <a:latin typeface="Cambria Math"/>
                </a:rPr>
                <a:t>𝑯</a:t>
              </a:r>
              <a:r>
                <a:rPr lang="en-US" sz="1800" b="0" i="0">
                  <a:latin typeface="Cambria Math"/>
                  <a:ea typeface="Cambria Math"/>
                </a:rPr>
                <a:t>=</a:t>
              </a:r>
              <a:r>
                <a:rPr lang="en-US" sz="1800" b="1" i="0">
                  <a:latin typeface="Cambria Math"/>
                </a:rPr>
                <a:t>𝑿(𝑿^</a:t>
              </a:r>
              <a:r>
                <a:rPr lang="en-US" sz="1800" i="0">
                  <a:latin typeface="Cambria Math"/>
                </a:rPr>
                <a:t>𝑇</a:t>
              </a:r>
              <a:r>
                <a:rPr lang="en-US" sz="1800" b="1" i="0">
                  <a:latin typeface="Cambria Math"/>
                </a:rPr>
                <a:t> 𝑿)^(</a:t>
              </a:r>
              <a:r>
                <a:rPr lang="en-US" sz="1800" i="0">
                  <a:latin typeface="Cambria Math"/>
                </a:rPr>
                <a:t>−1</a:t>
              </a:r>
              <a:r>
                <a:rPr lang="en-US" sz="1800" b="1" i="0">
                  <a:latin typeface="Cambria Math"/>
                </a:rPr>
                <a:t>) 𝑿^</a:t>
              </a:r>
              <a:r>
                <a:rPr lang="en-US" sz="1800" i="0">
                  <a:latin typeface="Cambria Math"/>
                </a:rPr>
                <a:t>𝑇</a:t>
              </a:r>
              <a:r>
                <a:rPr lang="en-US" sz="1800" b="1" i="0">
                  <a:latin typeface="Cambria Math"/>
                </a:rPr>
                <a:t>=</a:t>
              </a:r>
              <a:r>
                <a:rPr lang="en-US" sz="1800" b="0" i="0">
                  <a:latin typeface="Cambria Math"/>
                </a:rPr>
                <a:t>ℎ𝑎𝑡 𝑚𝑎𝑡𝑟𝑖𝑥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10</xdr:col>
      <xdr:colOff>447675</xdr:colOff>
      <xdr:row>7</xdr:row>
      <xdr:rowOff>76200</xdr:rowOff>
    </xdr:from>
    <xdr:to>
      <xdr:col>18</xdr:col>
      <xdr:colOff>438150</xdr:colOff>
      <xdr:row>15</xdr:row>
      <xdr:rowOff>20563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Rectangle 10"/>
            <xdr:cNvSpPr/>
          </xdr:nvSpPr>
          <xdr:spPr>
            <a:xfrm>
              <a:off x="8058150" y="1247775"/>
              <a:ext cx="4924425" cy="1239763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800" b="1" i="1">
                        <a:latin typeface="Cambria Math"/>
                      </a:rPr>
                      <m:t>𝑿</m:t>
                    </m:r>
                    <m:r>
                      <a:rPr lang="en-US" sz="1800" b="0" i="1">
                        <a:latin typeface="Cambria Math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US" sz="1800" b="0" i="1">
                            <a:latin typeface="Cambria Math"/>
                          </a:rPr>
                        </m:ctrlPr>
                      </m:dPr>
                      <m:e>
                        <m:m>
                          <m:mPr>
                            <m:mcs>
                              <m:mc>
                                <m:mcPr>
                                  <m:count m:val="4"/>
                                  <m:mcJc m:val="center"/>
                                </m:mcPr>
                              </m:mc>
                            </m:mcs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mPr>
                          <m:mr>
                            <m:e>
                              <m:r>
                                <m:rPr>
                                  <m:brk m:alnAt="7"/>
                                </m:rPr>
                                <a:rPr lang="en-US" sz="1800" b="0" i="1">
                                  <a:latin typeface="Cambria Math"/>
                                </a:rPr>
                                <m:t>1</m:t>
                              </m:r>
                            </m:e>
                            <m:e>
                              <m:sSub>
                                <m:sSubPr>
                                  <m:ctrlPr>
                                    <a:rPr lang="en-US" sz="1800" b="0" i="1">
                                      <a:latin typeface="Cambria Math"/>
                                    </a:rPr>
                                  </m:ctrlPr>
                                </m:sSubPr>
                                <m:e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𝑥</m:t>
                                  </m:r>
                                </m:e>
                                <m:sub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11</m:t>
                                  </m:r>
                                </m:sub>
                              </m:sSub>
                            </m:e>
                            <m:e>
                              <m:r>
                                <a:rPr lang="en-US" sz="1800" b="0" i="1">
                                  <a:latin typeface="Cambria Math"/>
                                </a:rPr>
                                <m:t>⋯</m:t>
                              </m:r>
                            </m:e>
                            <m:e>
                              <m:sSub>
                                <m:sSubPr>
                                  <m:ctrlPr>
                                    <a:rPr lang="en-US" sz="1800" b="0" i="1">
                                      <a:latin typeface="Cambria Math"/>
                                    </a:rPr>
                                  </m:ctrlPr>
                                </m:sSubPr>
                                <m:e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𝑥</m:t>
                                  </m:r>
                                </m:e>
                                <m:sub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1,</m:t>
                                  </m:r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𝑝</m:t>
                                  </m:r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−1</m:t>
                                  </m:r>
                                </m:sub>
                              </m:sSub>
                            </m:e>
                          </m:mr>
                          <m:mr>
                            <m:e>
                              <m:r>
                                <a:rPr lang="en-US" sz="1800" b="0" i="1">
                                  <a:latin typeface="Cambria Math"/>
                                </a:rPr>
                                <m:t>1</m:t>
                              </m:r>
                            </m:e>
                            <m:e>
                              <m:sSub>
                                <m:sSubPr>
                                  <m:ctrlPr>
                                    <a:rPr lang="en-US" sz="1800" b="0" i="1">
                                      <a:latin typeface="Cambria Math"/>
                                    </a:rPr>
                                  </m:ctrlPr>
                                </m:sSubPr>
                                <m:e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𝑥</m:t>
                                  </m:r>
                                </m:e>
                                <m:sub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21</m:t>
                                  </m:r>
                                </m:sub>
                              </m:sSub>
                            </m:e>
                            <m:e>
                              <m:r>
                                <a:rPr lang="en-US" sz="1800" i="1">
                                  <a:latin typeface="Cambria Math"/>
                                </a:rPr>
                                <m:t>⋯</m:t>
                              </m:r>
                            </m:e>
                            <m:e>
                              <m:sSub>
                                <m:sSubPr>
                                  <m:ctrlPr>
                                    <a:rPr lang="en-US" sz="1800" b="0" i="1">
                                      <a:latin typeface="Cambria Math"/>
                                    </a:rPr>
                                  </m:ctrlPr>
                                </m:sSubPr>
                                <m:e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𝑥</m:t>
                                  </m:r>
                                </m:e>
                                <m:sub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2,</m:t>
                                  </m:r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𝑝</m:t>
                                  </m:r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−1</m:t>
                                  </m:r>
                                </m:sub>
                              </m:sSub>
                            </m:e>
                          </m:mr>
                          <m:mr>
                            <m:e>
                              <m:r>
                                <a:rPr lang="en-US" sz="1800" b="0" i="1">
                                  <a:latin typeface="Cambria Math"/>
                                </a:rPr>
                                <m:t>⋮</m:t>
                              </m:r>
                            </m:e>
                            <m:e>
                              <m:r>
                                <a:rPr lang="en-US" sz="1800" b="0" i="1">
                                  <a:latin typeface="Cambria Math"/>
                                </a:rPr>
                                <m:t>⋮</m:t>
                              </m:r>
                            </m:e>
                            <m:e>
                              <m:r>
                                <a:rPr lang="en-US" sz="1800" b="0" i="1">
                                  <a:latin typeface="Cambria Math"/>
                                </a:rPr>
                                <m:t>⋱</m:t>
                              </m:r>
                            </m:e>
                            <m:e>
                              <m:r>
                                <a:rPr lang="en-US" sz="1800" i="1">
                                  <a:latin typeface="Cambria Math"/>
                                </a:rPr>
                                <m:t>⋮</m:t>
                              </m:r>
                            </m:e>
                          </m:mr>
                          <m:mr>
                            <m:e>
                              <m:r>
                                <a:rPr lang="en-US" sz="1800" b="0" i="1">
                                  <a:latin typeface="Cambria Math"/>
                                </a:rPr>
                                <m:t>1</m:t>
                              </m:r>
                            </m:e>
                            <m:e>
                              <m:sSub>
                                <m:sSubPr>
                                  <m:ctrlPr>
                                    <a:rPr lang="en-US" sz="1800" b="0" i="1">
                                      <a:latin typeface="Cambria Math"/>
                                    </a:rPr>
                                  </m:ctrlPr>
                                </m:sSubPr>
                                <m:e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𝑥</m:t>
                                  </m:r>
                                </m:e>
                                <m:sub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𝑛</m:t>
                                  </m:r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1</m:t>
                                  </m:r>
                                </m:sub>
                              </m:sSub>
                            </m:e>
                            <m:e>
                              <m:r>
                                <a:rPr lang="en-US" sz="1800" b="0" i="1">
                                  <a:latin typeface="Cambria Math"/>
                                </a:rPr>
                                <m:t>⋯</m:t>
                              </m:r>
                            </m:e>
                            <m:e>
                              <m:sSub>
                                <m:sSubPr>
                                  <m:ctrlPr>
                                    <a:rPr lang="en-US" sz="1800" b="0" i="1">
                                      <a:latin typeface="Cambria Math"/>
                                    </a:rPr>
                                  </m:ctrlPr>
                                </m:sSubPr>
                                <m:e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𝑥</m:t>
                                  </m:r>
                                </m:e>
                                <m:sub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𝑛</m:t>
                                  </m:r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,</m:t>
                                  </m:r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𝑝</m:t>
                                  </m:r>
                                  <m:r>
                                    <a:rPr lang="en-US" sz="1800" b="0" i="1">
                                      <a:latin typeface="Cambria Math"/>
                                    </a:rPr>
                                    <m:t>−1</m:t>
                                  </m:r>
                                </m:sub>
                              </m:sSub>
                            </m:e>
                          </m:mr>
                        </m:m>
                      </m:e>
                    </m:d>
                    <m:r>
                      <a:rPr lang="en-US" sz="1800" b="0" i="1">
                        <a:latin typeface="Cambria Math"/>
                      </a:rPr>
                      <m:t>=</m:t>
                    </m:r>
                    <m:r>
                      <a:rPr lang="en-US" sz="1800" b="0" i="1">
                        <a:latin typeface="Cambria Math"/>
                      </a:rPr>
                      <m:t>𝑑𝑒𝑠𝑖𝑔𝑛</m:t>
                    </m:r>
                    <m:r>
                      <a:rPr lang="en-US" sz="1800" b="0" i="1">
                        <a:latin typeface="Cambria Math"/>
                      </a:rPr>
                      <m:t> </m:t>
                    </m:r>
                    <m:r>
                      <a:rPr lang="en-US" sz="1800" b="0" i="1">
                        <a:latin typeface="Cambria Math"/>
                      </a:rPr>
                      <m:t>𝑚𝑎𝑡𝑟𝑖𝑥</m:t>
                    </m:r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11" name="Rectangle 10"/>
            <xdr:cNvSpPr/>
          </xdr:nvSpPr>
          <xdr:spPr>
            <a:xfrm>
              <a:off x="8058150" y="1247775"/>
              <a:ext cx="4924425" cy="1239763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b="1" i="0">
                  <a:latin typeface="Cambria Math"/>
                </a:rPr>
                <a:t>𝑿</a:t>
              </a:r>
              <a:r>
                <a:rPr lang="en-US" sz="1800" b="0" i="0">
                  <a:latin typeface="Cambria Math"/>
                </a:rPr>
                <a:t>=[■8(1&amp;𝑥_11&amp;⋯&amp;𝑥_(1,𝑝−1)@1&amp;𝑥_21&amp;</a:t>
              </a:r>
              <a:r>
                <a:rPr lang="en-US" sz="1800" i="0">
                  <a:latin typeface="Cambria Math"/>
                </a:rPr>
                <a:t>⋯&amp;</a:t>
              </a:r>
              <a:r>
                <a:rPr lang="en-US" sz="1800" b="0" i="0">
                  <a:latin typeface="Cambria Math"/>
                </a:rPr>
                <a:t>𝑥_(2,𝑝−1)@⋮&amp;⋮&amp;⋱&amp;</a:t>
              </a:r>
              <a:r>
                <a:rPr lang="en-US" sz="1800" i="0">
                  <a:latin typeface="Cambria Math"/>
                </a:rPr>
                <a:t>⋮@</a:t>
              </a:r>
              <a:r>
                <a:rPr lang="en-US" sz="1800" b="0" i="0">
                  <a:latin typeface="Cambria Math"/>
                </a:rPr>
                <a:t>1&amp;𝑥_𝑛1&amp;⋯&amp;𝑥_(𝑛,𝑝−1) )]=𝑑𝑒𝑠𝑖𝑔𝑛 𝑚𝑎𝑡𝑟𝑖𝑥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5</xdr:col>
      <xdr:colOff>552450</xdr:colOff>
      <xdr:row>16</xdr:row>
      <xdr:rowOff>66675</xdr:rowOff>
    </xdr:from>
    <xdr:to>
      <xdr:col>9</xdr:col>
      <xdr:colOff>57150</xdr:colOff>
      <xdr:row>18</xdr:row>
      <xdr:rowOff>149283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Rectangle 11"/>
            <xdr:cNvSpPr/>
          </xdr:nvSpPr>
          <xdr:spPr>
            <a:xfrm>
              <a:off x="4267200" y="2695575"/>
              <a:ext cx="2524125" cy="40645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800" b="0" i="1">
                        <a:latin typeface="Cambria Math"/>
                        <a:ea typeface="Cambria Math"/>
                      </a:rPr>
                      <m:t>𝑐𝑜𝑣</m:t>
                    </m:r>
                    <m:d>
                      <m:dPr>
                        <m:ctrlPr>
                          <a:rPr lang="en-US" sz="1800" b="1" i="1">
                            <a:latin typeface="Cambria Math"/>
                            <a:ea typeface="Cambria Math"/>
                          </a:rPr>
                        </m:ctrlPr>
                      </m:dPr>
                      <m:e>
                        <m:acc>
                          <m:accPr>
                            <m:chr m:val="̂"/>
                            <m:ctrlPr>
                              <a:rPr lang="en-US" sz="1800" b="1" i="1">
                                <a:latin typeface="Cambria Math"/>
                                <a:ea typeface="Cambria Math"/>
                              </a:rPr>
                            </m:ctrlPr>
                          </m:accPr>
                          <m:e>
                            <m:r>
                              <a:rPr lang="en-US" sz="1800" b="1" i="1">
                                <a:latin typeface="Cambria Math"/>
                                <a:ea typeface="Cambria Math"/>
                              </a:rPr>
                              <m:t>𝜷</m:t>
                            </m:r>
                          </m:e>
                        </m:acc>
                      </m:e>
                    </m:d>
                    <m:r>
                      <a:rPr lang="en-US" sz="1800" b="0" i="1">
                        <a:latin typeface="Cambria Math"/>
                      </a:rPr>
                      <m:t>=</m:t>
                    </m:r>
                    <m:sSubSup>
                      <m:sSubSupPr>
                        <m:ctrlPr>
                          <a:rPr lang="en-US" sz="1800" i="1">
                            <a:latin typeface="Cambria Math"/>
                            <a:ea typeface="Cambria Math"/>
                          </a:rPr>
                        </m:ctrlPr>
                      </m:sSubSupPr>
                      <m:e>
                        <m:r>
                          <a:rPr lang="en-US" sz="1800" i="1">
                            <a:latin typeface="Cambria Math"/>
                            <a:ea typeface="Cambria Math"/>
                          </a:rPr>
                          <m:t>𝑠</m:t>
                        </m:r>
                      </m:e>
                      <m:sub>
                        <m:r>
                          <a:rPr lang="en-US" sz="1800" i="1">
                            <a:latin typeface="Cambria Math"/>
                            <a:ea typeface="Cambria Math"/>
                          </a:rPr>
                          <m:t>𝑒</m:t>
                        </m:r>
                      </m:sub>
                      <m:sup>
                        <m:r>
                          <a:rPr lang="en-US" sz="1800" i="1">
                            <a:latin typeface="Cambria Math"/>
                            <a:ea typeface="Cambria Math"/>
                          </a:rPr>
                          <m:t>2</m:t>
                        </m:r>
                      </m:sup>
                    </m:sSubSup>
                    <m:sSup>
                      <m:sSupPr>
                        <m:ctrlPr>
                          <a:rPr lang="en-US" sz="1800" b="1" i="1">
                            <a:latin typeface="Cambria Math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800" b="1" i="1">
                                <a:latin typeface="Cambria Math"/>
                              </a:rPr>
                            </m:ctrlPr>
                          </m:dPr>
                          <m:e>
                            <m:sSup>
                              <m:sSupPr>
                                <m:ctrlPr>
                                  <a:rPr lang="en-US" sz="1800" b="1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r>
                                  <a:rPr lang="en-US" sz="1800" b="1" i="1">
                                    <a:latin typeface="Cambria Math"/>
                                  </a:rPr>
                                  <m:t>𝑿</m:t>
                                </m:r>
                              </m:e>
                              <m:sup>
                                <m:r>
                                  <a:rPr lang="en-US" sz="1800" b="0" i="1">
                                    <a:latin typeface="Cambria Math"/>
                                  </a:rPr>
                                  <m:t>𝑇</m:t>
                                </m:r>
                              </m:sup>
                            </m:sSup>
                            <m:r>
                              <a:rPr lang="en-US" sz="1800" b="1" i="1">
                                <a:latin typeface="Cambria Math"/>
                              </a:rPr>
                              <m:t>𝑿</m:t>
                            </m:r>
                          </m:e>
                        </m:d>
                      </m:e>
                      <m:sup>
                        <m:r>
                          <a:rPr lang="en-US" sz="1800" b="0" i="1">
                            <a:latin typeface="Cambria Math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en-US" sz="1800" b="1"/>
            </a:p>
          </xdr:txBody>
        </xdr:sp>
      </mc:Choice>
      <mc:Fallback xmlns="">
        <xdr:sp macro="" textlink="">
          <xdr:nvSpPr>
            <xdr:cNvPr id="12" name="Rectangle 11"/>
            <xdr:cNvSpPr/>
          </xdr:nvSpPr>
          <xdr:spPr>
            <a:xfrm>
              <a:off x="4267200" y="2695575"/>
              <a:ext cx="2524125" cy="40645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b="0" i="0">
                  <a:latin typeface="Cambria Math"/>
                  <a:ea typeface="Cambria Math"/>
                </a:rPr>
                <a:t>𝑐𝑜𝑣</a:t>
              </a:r>
              <a:r>
                <a:rPr lang="en-US" sz="1800" b="1" i="0">
                  <a:latin typeface="Cambria Math"/>
                  <a:ea typeface="Cambria Math"/>
                </a:rPr>
                <a:t>(𝜷 ̂ )</a:t>
              </a:r>
              <a:r>
                <a:rPr lang="en-US" sz="1800" b="0" i="0">
                  <a:latin typeface="Cambria Math"/>
                </a:rPr>
                <a:t>=</a:t>
              </a:r>
              <a:r>
                <a:rPr lang="en-US" sz="1800" i="0">
                  <a:latin typeface="Cambria Math"/>
                  <a:ea typeface="Cambria Math"/>
                </a:rPr>
                <a:t>𝑠_𝑒^2</a:t>
              </a:r>
              <a:r>
                <a:rPr lang="en-US" sz="1800" b="1" i="0">
                  <a:latin typeface="Cambria Math"/>
                  <a:ea typeface="Cambria Math"/>
                </a:rPr>
                <a:t> </a:t>
              </a:r>
              <a:r>
                <a:rPr lang="en-US" sz="1800" b="1" i="0">
                  <a:latin typeface="Cambria Math"/>
                </a:rPr>
                <a:t>(𝑿^</a:t>
              </a:r>
              <a:r>
                <a:rPr lang="en-US" sz="1800" b="0" i="0">
                  <a:latin typeface="Cambria Math"/>
                </a:rPr>
                <a:t>𝑇</a:t>
              </a:r>
              <a:r>
                <a:rPr lang="en-US" sz="1800" b="1" i="0">
                  <a:latin typeface="Cambria Math"/>
                </a:rPr>
                <a:t> 𝑿)^(</a:t>
              </a:r>
              <a:r>
                <a:rPr lang="en-US" sz="1800" b="0" i="0">
                  <a:latin typeface="Cambria Math"/>
                </a:rPr>
                <a:t>−1</a:t>
              </a:r>
              <a:r>
                <a:rPr lang="en-US" sz="1800" b="1" i="0">
                  <a:latin typeface="Cambria Math"/>
                </a:rPr>
                <a:t>)</a:t>
              </a:r>
              <a:endParaRPr lang="en-US" sz="1800" b="1"/>
            </a:p>
          </xdr:txBody>
        </xdr:sp>
      </mc:Fallback>
    </mc:AlternateContent>
    <xdr:clientData/>
  </xdr:twoCellAnchor>
  <xdr:twoCellAnchor>
    <xdr:from>
      <xdr:col>3</xdr:col>
      <xdr:colOff>57150</xdr:colOff>
      <xdr:row>62</xdr:row>
      <xdr:rowOff>28575</xdr:rowOff>
    </xdr:from>
    <xdr:to>
      <xdr:col>7</xdr:col>
      <xdr:colOff>752475</xdr:colOff>
      <xdr:row>64</xdr:row>
      <xdr:rowOff>56553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Rectangle 12"/>
            <xdr:cNvSpPr/>
          </xdr:nvSpPr>
          <xdr:spPr>
            <a:xfrm>
              <a:off x="2514600" y="10125075"/>
              <a:ext cx="3457575" cy="35182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en-US" sz="1600" b="1" i="1">
                            <a:latin typeface="Cambria Math"/>
                          </a:rPr>
                        </m:ctrlPr>
                      </m:accPr>
                      <m:e>
                        <m:r>
                          <a:rPr lang="en-US" sz="1600" b="1" i="1">
                            <a:latin typeface="Cambria Math"/>
                          </a:rPr>
                          <m:t>𝒀</m:t>
                        </m:r>
                      </m:e>
                    </m:acc>
                    <m:r>
                      <a:rPr lang="en-US" sz="1600" b="0" i="1">
                        <a:latin typeface="Cambria Math"/>
                      </a:rPr>
                      <m:t>=</m:t>
                    </m:r>
                    <m:r>
                      <a:rPr lang="en-US" sz="1600" b="1" i="1">
                        <a:latin typeface="Cambria Math"/>
                      </a:rPr>
                      <m:t>𝑿</m:t>
                    </m:r>
                    <m:acc>
                      <m:accPr>
                        <m:chr m:val="̂"/>
                        <m:ctrlPr>
                          <a:rPr lang="en-US" sz="1600" b="1" i="1">
                            <a:latin typeface="Cambria Math"/>
                            <a:ea typeface="Cambria Math"/>
                          </a:rPr>
                        </m:ctrlPr>
                      </m:accPr>
                      <m:e>
                        <m:r>
                          <a:rPr lang="en-US" sz="1600" b="1" i="1">
                            <a:latin typeface="Cambria Math"/>
                            <a:ea typeface="Cambria Math"/>
                          </a:rPr>
                          <m:t>𝜷</m:t>
                        </m:r>
                      </m:e>
                    </m:acc>
                    <m:r>
                      <a:rPr lang="en-US" sz="1600" b="0" i="1">
                        <a:latin typeface="Cambria Math"/>
                        <a:ea typeface="Cambria Math"/>
                      </a:rPr>
                      <m:t>=</m:t>
                    </m:r>
                    <m:r>
                      <a:rPr lang="en-US" sz="1600" b="1" i="1">
                        <a:latin typeface="Cambria Math"/>
                      </a:rPr>
                      <m:t>𝑿</m:t>
                    </m:r>
                    <m:sSup>
                      <m:sSupPr>
                        <m:ctrlPr>
                          <a:rPr lang="en-US" sz="1600" b="1" i="1">
                            <a:latin typeface="Cambria Math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600" b="1" i="1">
                                <a:latin typeface="Cambria Math"/>
                              </a:rPr>
                            </m:ctrlPr>
                          </m:dPr>
                          <m:e>
                            <m:sSup>
                              <m:sSupPr>
                                <m:ctrlPr>
                                  <a:rPr lang="en-US" sz="1600" b="1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r>
                                  <a:rPr lang="en-US" sz="1600" b="1" i="1">
                                    <a:latin typeface="Cambria Math"/>
                                  </a:rPr>
                                  <m:t>𝑿</m:t>
                                </m:r>
                              </m:e>
                              <m:sup>
                                <m:r>
                                  <a:rPr lang="en-US" sz="1600" i="1">
                                    <a:latin typeface="Cambria Math"/>
                                  </a:rPr>
                                  <m:t>𝑇</m:t>
                                </m:r>
                              </m:sup>
                            </m:sSup>
                            <m:r>
                              <a:rPr lang="en-US" sz="1600" b="1" i="1">
                                <a:latin typeface="Cambria Math"/>
                              </a:rPr>
                              <m:t>𝑿</m:t>
                            </m:r>
                          </m:e>
                        </m:d>
                      </m:e>
                      <m:sup>
                        <m:r>
                          <a:rPr lang="en-US" sz="1600" i="1">
                            <a:latin typeface="Cambria Math"/>
                          </a:rPr>
                          <m:t>−1</m:t>
                        </m:r>
                      </m:sup>
                    </m:sSup>
                    <m:sSup>
                      <m:sSupPr>
                        <m:ctrlPr>
                          <a:rPr lang="en-US" sz="1600" b="1" i="1">
                            <a:latin typeface="Cambria Math"/>
                          </a:rPr>
                        </m:ctrlPr>
                      </m:sSupPr>
                      <m:e>
                        <m:r>
                          <a:rPr lang="en-US" sz="1600" b="1" i="1">
                            <a:latin typeface="Cambria Math"/>
                          </a:rPr>
                          <m:t>𝑿</m:t>
                        </m:r>
                      </m:e>
                      <m:sup>
                        <m:r>
                          <a:rPr lang="en-US" sz="1600" i="1">
                            <a:latin typeface="Cambria Math"/>
                          </a:rPr>
                          <m:t>𝑇</m:t>
                        </m:r>
                      </m:sup>
                    </m:sSup>
                    <m:r>
                      <a:rPr lang="en-US" sz="1600" b="1" i="1">
                        <a:latin typeface="Cambria Math"/>
                      </a:rPr>
                      <m:t>𝒀</m:t>
                    </m:r>
                    <m:r>
                      <a:rPr lang="en-US" sz="1600" b="1" i="1">
                        <a:latin typeface="Cambria Math"/>
                      </a:rPr>
                      <m:t>=</m:t>
                    </m:r>
                    <m:r>
                      <a:rPr lang="en-US" sz="1600" b="1" i="1">
                        <a:latin typeface="Cambria Math"/>
                      </a:rPr>
                      <m:t>𝑯𝒀</m:t>
                    </m:r>
                  </m:oMath>
                </m:oMathPara>
              </a14:m>
              <a:endParaRPr lang="en-US" sz="1600" b="1"/>
            </a:p>
          </xdr:txBody>
        </xdr:sp>
      </mc:Choice>
      <mc:Fallback xmlns="">
        <xdr:sp macro="" textlink="">
          <xdr:nvSpPr>
            <xdr:cNvPr id="13" name="Rectangle 12"/>
            <xdr:cNvSpPr/>
          </xdr:nvSpPr>
          <xdr:spPr>
            <a:xfrm>
              <a:off x="2514600" y="10125075"/>
              <a:ext cx="3457575" cy="35182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600" b="1" i="0">
                  <a:latin typeface="Cambria Math"/>
                </a:rPr>
                <a:t>𝒀 ̂</a:t>
              </a:r>
              <a:r>
                <a:rPr lang="en-US" sz="1600" b="0" i="0">
                  <a:latin typeface="Cambria Math"/>
                </a:rPr>
                <a:t>=</a:t>
              </a:r>
              <a:r>
                <a:rPr lang="en-US" sz="1600" b="1" i="0">
                  <a:latin typeface="Cambria Math"/>
                </a:rPr>
                <a:t>𝑿</a:t>
              </a:r>
              <a:r>
                <a:rPr lang="en-US" sz="1600" b="1" i="0">
                  <a:latin typeface="Cambria Math"/>
                  <a:ea typeface="Cambria Math"/>
                </a:rPr>
                <a:t>𝜷 ̂</a:t>
              </a:r>
              <a:r>
                <a:rPr lang="en-US" sz="1600" b="0" i="0">
                  <a:latin typeface="Cambria Math"/>
                  <a:ea typeface="Cambria Math"/>
                </a:rPr>
                <a:t>=</a:t>
              </a:r>
              <a:r>
                <a:rPr lang="en-US" sz="1600" b="1" i="0">
                  <a:latin typeface="Cambria Math"/>
                </a:rPr>
                <a:t>𝑿(𝑿^</a:t>
              </a:r>
              <a:r>
                <a:rPr lang="en-US" sz="1600" i="0">
                  <a:latin typeface="Cambria Math"/>
                </a:rPr>
                <a:t>𝑇</a:t>
              </a:r>
              <a:r>
                <a:rPr lang="en-US" sz="1600" b="1" i="0">
                  <a:latin typeface="Cambria Math"/>
                </a:rPr>
                <a:t> 𝑿)^(</a:t>
              </a:r>
              <a:r>
                <a:rPr lang="en-US" sz="1600" i="0">
                  <a:latin typeface="Cambria Math"/>
                </a:rPr>
                <a:t>−1</a:t>
              </a:r>
              <a:r>
                <a:rPr lang="en-US" sz="1600" b="1" i="0">
                  <a:latin typeface="Cambria Math"/>
                </a:rPr>
                <a:t>) 𝑿^</a:t>
              </a:r>
              <a:r>
                <a:rPr lang="en-US" sz="1600" i="0">
                  <a:latin typeface="Cambria Math"/>
                </a:rPr>
                <a:t>𝑇</a:t>
              </a:r>
              <a:r>
                <a:rPr lang="en-US" sz="1600" b="1" i="0">
                  <a:latin typeface="Cambria Math"/>
                </a:rPr>
                <a:t> 𝒀=𝑯𝒀</a:t>
              </a:r>
              <a:endParaRPr lang="en-US" sz="1600" b="1"/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selection activeCell="N9" sqref="N9"/>
    </sheetView>
  </sheetViews>
  <sheetFormatPr defaultRowHeight="12.75" x14ac:dyDescent="0.2"/>
  <sheetData>
    <row r="1" spans="1:14" ht="15.75" x14ac:dyDescent="0.25">
      <c r="A1" s="1" t="s">
        <v>10</v>
      </c>
    </row>
    <row r="2" spans="1:14" ht="12.75" customHeight="1" x14ac:dyDescent="0.25">
      <c r="A2" s="1"/>
    </row>
    <row r="3" spans="1:14" ht="12.75" customHeight="1" x14ac:dyDescent="0.25">
      <c r="A3" s="1"/>
      <c r="B3" s="7" t="s">
        <v>11</v>
      </c>
      <c r="M3" s="10" t="s">
        <v>17</v>
      </c>
    </row>
    <row r="4" spans="1:14" x14ac:dyDescent="0.2">
      <c r="B4" s="7" t="s">
        <v>12</v>
      </c>
      <c r="C4" s="6"/>
      <c r="D4" s="5"/>
      <c r="M4" s="11" t="s">
        <v>20</v>
      </c>
    </row>
    <row r="5" spans="1:14" x14ac:dyDescent="0.2">
      <c r="C5" s="2"/>
      <c r="D5" s="5"/>
      <c r="M5" s="11" t="s">
        <v>19</v>
      </c>
    </row>
    <row r="6" spans="1:14" x14ac:dyDescent="0.2">
      <c r="C6" s="2"/>
      <c r="D6" s="5"/>
      <c r="M6" s="25" t="s">
        <v>78</v>
      </c>
    </row>
    <row r="7" spans="1:14" x14ac:dyDescent="0.2">
      <c r="D7" s="2"/>
      <c r="M7" s="6" t="s">
        <v>14</v>
      </c>
      <c r="N7">
        <f>SLOPE(C9:C19,B9:B19)</f>
        <v>0.50009090909090914</v>
      </c>
    </row>
    <row r="8" spans="1:14" x14ac:dyDescent="0.2">
      <c r="A8" s="9" t="s">
        <v>18</v>
      </c>
      <c r="B8" s="3" t="s">
        <v>0</v>
      </c>
      <c r="C8" s="3" t="s">
        <v>1</v>
      </c>
      <c r="D8" s="3"/>
      <c r="E8" s="3"/>
      <c r="F8" s="3"/>
      <c r="G8" s="3"/>
      <c r="M8" s="6" t="s">
        <v>15</v>
      </c>
      <c r="N8">
        <f>INTERCEPT(C9:C19,B9:B19)</f>
        <v>3.0000909090909076</v>
      </c>
    </row>
    <row r="9" spans="1:14" x14ac:dyDescent="0.2">
      <c r="A9">
        <v>1</v>
      </c>
      <c r="B9">
        <v>4</v>
      </c>
      <c r="C9">
        <v>4.26</v>
      </c>
      <c r="M9" s="6" t="s">
        <v>79</v>
      </c>
      <c r="N9" s="24">
        <f>RSQ(C9:C19,B9:B19)</f>
        <v>0.666542459508775</v>
      </c>
    </row>
    <row r="10" spans="1:14" x14ac:dyDescent="0.2">
      <c r="A10">
        <v>2</v>
      </c>
      <c r="B10">
        <v>5</v>
      </c>
      <c r="C10">
        <v>5.68</v>
      </c>
    </row>
    <row r="11" spans="1:14" x14ac:dyDescent="0.2">
      <c r="A11">
        <v>3</v>
      </c>
      <c r="B11">
        <v>6</v>
      </c>
      <c r="C11">
        <v>7.24</v>
      </c>
    </row>
    <row r="12" spans="1:14" x14ac:dyDescent="0.2">
      <c r="A12">
        <v>4</v>
      </c>
      <c r="B12">
        <v>7</v>
      </c>
      <c r="C12">
        <v>4.82</v>
      </c>
    </row>
    <row r="13" spans="1:14" x14ac:dyDescent="0.2">
      <c r="A13">
        <v>5</v>
      </c>
      <c r="B13">
        <v>8</v>
      </c>
      <c r="C13">
        <v>6.95</v>
      </c>
    </row>
    <row r="14" spans="1:14" x14ac:dyDescent="0.2">
      <c r="A14">
        <v>6</v>
      </c>
      <c r="B14">
        <v>9</v>
      </c>
      <c r="C14">
        <v>8.81</v>
      </c>
    </row>
    <row r="15" spans="1:14" x14ac:dyDescent="0.2">
      <c r="A15">
        <v>7</v>
      </c>
      <c r="B15">
        <v>10</v>
      </c>
      <c r="C15">
        <v>8.0399999999999991</v>
      </c>
    </row>
    <row r="16" spans="1:14" x14ac:dyDescent="0.2">
      <c r="A16">
        <v>8</v>
      </c>
      <c r="B16">
        <v>11</v>
      </c>
      <c r="C16">
        <v>8.33</v>
      </c>
    </row>
    <row r="17" spans="1:7" x14ac:dyDescent="0.2">
      <c r="A17">
        <v>9</v>
      </c>
      <c r="B17">
        <v>12</v>
      </c>
      <c r="C17">
        <v>10.84</v>
      </c>
    </row>
    <row r="18" spans="1:7" x14ac:dyDescent="0.2">
      <c r="A18">
        <v>10</v>
      </c>
      <c r="B18">
        <v>13</v>
      </c>
      <c r="C18">
        <v>7.58</v>
      </c>
    </row>
    <row r="19" spans="1:7" x14ac:dyDescent="0.2">
      <c r="A19">
        <v>11</v>
      </c>
      <c r="B19">
        <v>14</v>
      </c>
      <c r="C19">
        <v>9.9600000000000009</v>
      </c>
    </row>
    <row r="20" spans="1:7" x14ac:dyDescent="0.2">
      <c r="A20" s="4"/>
    </row>
    <row r="21" spans="1:7" x14ac:dyDescent="0.2">
      <c r="A21" s="4"/>
    </row>
    <row r="22" spans="1:7" x14ac:dyDescent="0.2">
      <c r="A22" s="4"/>
    </row>
    <row r="23" spans="1:7" x14ac:dyDescent="0.2">
      <c r="A23" s="4"/>
    </row>
    <row r="24" spans="1:7" x14ac:dyDescent="0.2">
      <c r="A24" s="4"/>
    </row>
    <row r="25" spans="1:7" x14ac:dyDescent="0.2">
      <c r="A25" s="4"/>
      <c r="C25" s="6"/>
      <c r="D25" s="5"/>
    </row>
    <row r="26" spans="1:7" x14ac:dyDescent="0.2">
      <c r="A26" s="4"/>
      <c r="C26" s="2"/>
      <c r="D26" s="5"/>
    </row>
    <row r="27" spans="1:7" x14ac:dyDescent="0.2">
      <c r="A27" s="4"/>
      <c r="C27" s="2"/>
      <c r="D27" s="5"/>
    </row>
    <row r="28" spans="1:7" x14ac:dyDescent="0.2">
      <c r="A28" s="4"/>
    </row>
    <row r="29" spans="1:7" x14ac:dyDescent="0.2">
      <c r="B29" s="3"/>
      <c r="C29" s="3"/>
      <c r="D29" s="3"/>
      <c r="E29" s="3"/>
      <c r="F29" s="3"/>
      <c r="G29" s="3"/>
    </row>
    <row r="41" spans="1:4" x14ac:dyDescent="0.2">
      <c r="A41" s="4"/>
    </row>
    <row r="42" spans="1:4" x14ac:dyDescent="0.2">
      <c r="A42" s="4"/>
    </row>
    <row r="43" spans="1:4" x14ac:dyDescent="0.2">
      <c r="A43" s="4"/>
    </row>
    <row r="44" spans="1:4" x14ac:dyDescent="0.2">
      <c r="A44" s="4"/>
    </row>
    <row r="45" spans="1:4" x14ac:dyDescent="0.2">
      <c r="A45" s="4"/>
    </row>
    <row r="46" spans="1:4" x14ac:dyDescent="0.2">
      <c r="A46" s="4"/>
      <c r="C46" s="6"/>
      <c r="D46" s="5"/>
    </row>
    <row r="47" spans="1:4" x14ac:dyDescent="0.2">
      <c r="A47" s="4"/>
      <c r="C47" s="2"/>
      <c r="D47" s="5"/>
    </row>
    <row r="48" spans="1:4" x14ac:dyDescent="0.2">
      <c r="A48" s="4"/>
      <c r="C48" s="2"/>
      <c r="D48" s="5"/>
    </row>
    <row r="49" spans="1:7" x14ac:dyDescent="0.2">
      <c r="A49" s="4"/>
    </row>
    <row r="50" spans="1:7" x14ac:dyDescent="0.2">
      <c r="B50" s="3"/>
      <c r="C50" s="3"/>
      <c r="D50" s="3"/>
      <c r="E50" s="3"/>
      <c r="F50" s="3"/>
      <c r="G50" s="3"/>
    </row>
    <row r="62" spans="1:7" x14ac:dyDescent="0.2">
      <c r="A62" s="4"/>
    </row>
    <row r="63" spans="1:7" x14ac:dyDescent="0.2">
      <c r="A63" s="4"/>
    </row>
    <row r="64" spans="1:7" x14ac:dyDescent="0.2">
      <c r="A64" s="4"/>
    </row>
    <row r="67" spans="2:7" x14ac:dyDescent="0.2">
      <c r="C67" s="6"/>
      <c r="D67" s="5"/>
    </row>
    <row r="68" spans="2:7" x14ac:dyDescent="0.2">
      <c r="C68" s="2"/>
      <c r="D68" s="5"/>
    </row>
    <row r="69" spans="2:7" x14ac:dyDescent="0.2">
      <c r="C69" s="2"/>
      <c r="D69" s="5"/>
    </row>
    <row r="71" spans="2:7" x14ac:dyDescent="0.2">
      <c r="B71" s="3"/>
      <c r="C71" s="3"/>
      <c r="D71" s="3"/>
      <c r="E71" s="3"/>
      <c r="F71" s="3"/>
      <c r="G71" s="3"/>
    </row>
    <row r="83" spans="1:1" x14ac:dyDescent="0.2">
      <c r="A83" s="4"/>
    </row>
    <row r="84" spans="1:1" x14ac:dyDescent="0.2">
      <c r="A84" s="4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workbookViewId="0">
      <selection activeCell="D4" sqref="D4"/>
    </sheetView>
  </sheetViews>
  <sheetFormatPr defaultRowHeight="12.75" x14ac:dyDescent="0.2"/>
  <cols>
    <col min="5" max="5" width="9.85546875" customWidth="1"/>
    <col min="7" max="7" width="16.42578125" customWidth="1"/>
  </cols>
  <sheetData>
    <row r="1" spans="1:9" ht="15.75" x14ac:dyDescent="0.25">
      <c r="A1" s="1" t="s">
        <v>41</v>
      </c>
    </row>
    <row r="2" spans="1:9" ht="12.75" customHeight="1" x14ac:dyDescent="0.25">
      <c r="A2" s="1"/>
      <c r="C2" s="6" t="s">
        <v>14</v>
      </c>
      <c r="D2">
        <f>G20/E20</f>
        <v>0.50009090909090914</v>
      </c>
    </row>
    <row r="3" spans="1:9" ht="12.75" customHeight="1" x14ac:dyDescent="0.25">
      <c r="A3" s="1"/>
      <c r="C3" s="6" t="s">
        <v>15</v>
      </c>
      <c r="D3">
        <f>C21-B21*D2</f>
        <v>3.0000909090909076</v>
      </c>
    </row>
    <row r="4" spans="1:9" x14ac:dyDescent="0.2">
      <c r="C4" s="6" t="s">
        <v>9</v>
      </c>
      <c r="D4" s="19">
        <f>SQRT(SUM(I9:I19)/9)</f>
        <v>1.2366033227263209</v>
      </c>
    </row>
    <row r="5" spans="1:9" x14ac:dyDescent="0.2">
      <c r="C5" s="2" t="s">
        <v>7</v>
      </c>
      <c r="D5" s="19">
        <f>D4*SQRT(1/E20)</f>
        <v>0.11790550059563407</v>
      </c>
    </row>
    <row r="6" spans="1:9" x14ac:dyDescent="0.2">
      <c r="C6" s="2" t="s">
        <v>8</v>
      </c>
      <c r="D6" s="19">
        <f>SQRT(D4^2/11+D5^2*B21^2)</f>
        <v>1.1247467908086437</v>
      </c>
    </row>
    <row r="7" spans="1:9" x14ac:dyDescent="0.2">
      <c r="E7" s="2"/>
    </row>
    <row r="8" spans="1:9" x14ac:dyDescent="0.2">
      <c r="A8" s="9" t="s">
        <v>18</v>
      </c>
      <c r="B8" s="3" t="s">
        <v>0</v>
      </c>
      <c r="C8" s="3" t="s">
        <v>1</v>
      </c>
      <c r="D8" s="3" t="s">
        <v>13</v>
      </c>
      <c r="E8" s="3" t="s">
        <v>2</v>
      </c>
      <c r="F8" s="3" t="s">
        <v>16</v>
      </c>
      <c r="G8" s="3" t="s">
        <v>90</v>
      </c>
      <c r="H8" s="3" t="s">
        <v>3</v>
      </c>
      <c r="I8" s="3" t="s">
        <v>4</v>
      </c>
    </row>
    <row r="9" spans="1:9" x14ac:dyDescent="0.2">
      <c r="A9">
        <v>1</v>
      </c>
      <c r="B9">
        <v>4</v>
      </c>
      <c r="C9">
        <v>4.26</v>
      </c>
      <c r="D9">
        <f>B9-B$21</f>
        <v>-5</v>
      </c>
      <c r="E9">
        <f>(B9-B$21)^2</f>
        <v>25</v>
      </c>
      <c r="F9">
        <f>C9-C$21</f>
        <v>-3.2409090909090903</v>
      </c>
      <c r="G9">
        <f t="shared" ref="G9:G19" si="0">D9*F9</f>
        <v>16.204545454545453</v>
      </c>
      <c r="H9">
        <f t="shared" ref="H9:H19" si="1">C9-$D$2*B9-$D$3</f>
        <v>-0.74045454545454437</v>
      </c>
      <c r="I9">
        <f>H9^2</f>
        <v>0.54827293388429588</v>
      </c>
    </row>
    <row r="10" spans="1:9" x14ac:dyDescent="0.2">
      <c r="A10">
        <v>2</v>
      </c>
      <c r="B10">
        <v>5</v>
      </c>
      <c r="C10">
        <v>5.68</v>
      </c>
      <c r="D10">
        <f t="shared" ref="D10:D21" si="2">B10-B$21</f>
        <v>-4</v>
      </c>
      <c r="E10">
        <f t="shared" ref="E10:E19" si="3">(B10-B$21)^2</f>
        <v>16</v>
      </c>
      <c r="F10">
        <f t="shared" ref="F10:F19" si="4">C10-C$21</f>
        <v>-1.8209090909090904</v>
      </c>
      <c r="G10">
        <f t="shared" si="0"/>
        <v>7.2836363636363615</v>
      </c>
      <c r="H10">
        <f t="shared" si="1"/>
        <v>0.1794545454545462</v>
      </c>
      <c r="I10">
        <f t="shared" ref="I10:I19" si="5">H10^2</f>
        <v>3.2203933884297785E-2</v>
      </c>
    </row>
    <row r="11" spans="1:9" x14ac:dyDescent="0.2">
      <c r="A11">
        <v>3</v>
      </c>
      <c r="B11">
        <v>6</v>
      </c>
      <c r="C11">
        <v>7.24</v>
      </c>
      <c r="D11">
        <f t="shared" si="2"/>
        <v>-3</v>
      </c>
      <c r="E11">
        <f t="shared" si="3"/>
        <v>9</v>
      </c>
      <c r="F11">
        <f t="shared" si="4"/>
        <v>-0.26090909090908987</v>
      </c>
      <c r="G11">
        <f t="shared" si="0"/>
        <v>0.78272727272726961</v>
      </c>
      <c r="H11">
        <f t="shared" si="1"/>
        <v>1.2393636363636382</v>
      </c>
      <c r="I11">
        <f t="shared" si="5"/>
        <v>1.5360222231405005</v>
      </c>
    </row>
    <row r="12" spans="1:9" x14ac:dyDescent="0.2">
      <c r="A12">
        <v>4</v>
      </c>
      <c r="B12">
        <v>7</v>
      </c>
      <c r="C12">
        <v>4.82</v>
      </c>
      <c r="D12">
        <f t="shared" si="2"/>
        <v>-2</v>
      </c>
      <c r="E12">
        <f t="shared" si="3"/>
        <v>4</v>
      </c>
      <c r="F12">
        <f t="shared" si="4"/>
        <v>-2.6809090909090898</v>
      </c>
      <c r="G12">
        <f t="shared" si="0"/>
        <v>5.3618181818181796</v>
      </c>
      <c r="H12">
        <f t="shared" si="1"/>
        <v>-1.6807272727272711</v>
      </c>
      <c r="I12">
        <f t="shared" si="5"/>
        <v>2.8248441652892504</v>
      </c>
    </row>
    <row r="13" spans="1:9" x14ac:dyDescent="0.2">
      <c r="A13">
        <v>5</v>
      </c>
      <c r="B13">
        <v>8</v>
      </c>
      <c r="C13">
        <v>6.95</v>
      </c>
      <c r="D13">
        <f t="shared" si="2"/>
        <v>-1</v>
      </c>
      <c r="E13">
        <f t="shared" si="3"/>
        <v>1</v>
      </c>
      <c r="F13">
        <f t="shared" si="4"/>
        <v>-0.5509090909090899</v>
      </c>
      <c r="G13">
        <f t="shared" si="0"/>
        <v>0.5509090909090899</v>
      </c>
      <c r="H13">
        <f t="shared" si="1"/>
        <v>-5.0818181818180541E-2</v>
      </c>
      <c r="I13">
        <f t="shared" si="5"/>
        <v>2.5824876033056555E-3</v>
      </c>
    </row>
    <row r="14" spans="1:9" x14ac:dyDescent="0.2">
      <c r="A14">
        <v>6</v>
      </c>
      <c r="B14">
        <v>9</v>
      </c>
      <c r="C14">
        <v>8.81</v>
      </c>
      <c r="D14">
        <f t="shared" si="2"/>
        <v>0</v>
      </c>
      <c r="E14">
        <f t="shared" si="3"/>
        <v>0</v>
      </c>
      <c r="F14">
        <f t="shared" si="4"/>
        <v>1.3090909090909104</v>
      </c>
      <c r="G14">
        <f t="shared" si="0"/>
        <v>0</v>
      </c>
      <c r="H14">
        <f t="shared" si="1"/>
        <v>1.3090909090909104</v>
      </c>
      <c r="I14">
        <f t="shared" si="5"/>
        <v>1.7137190082644662</v>
      </c>
    </row>
    <row r="15" spans="1:9" x14ac:dyDescent="0.2">
      <c r="A15">
        <v>7</v>
      </c>
      <c r="B15">
        <v>10</v>
      </c>
      <c r="C15">
        <v>8.0399999999999991</v>
      </c>
      <c r="D15">
        <f t="shared" si="2"/>
        <v>1</v>
      </c>
      <c r="E15">
        <f t="shared" si="3"/>
        <v>1</v>
      </c>
      <c r="F15">
        <f t="shared" si="4"/>
        <v>0.53909090909090907</v>
      </c>
      <c r="G15">
        <f t="shared" si="0"/>
        <v>0.53909090909090907</v>
      </c>
      <c r="H15">
        <f t="shared" si="1"/>
        <v>3.8999999999999702E-2</v>
      </c>
      <c r="I15">
        <f t="shared" si="5"/>
        <v>1.5209999999999768E-3</v>
      </c>
    </row>
    <row r="16" spans="1:9" x14ac:dyDescent="0.2">
      <c r="A16">
        <v>8</v>
      </c>
      <c r="B16">
        <v>11</v>
      </c>
      <c r="C16">
        <v>8.33</v>
      </c>
      <c r="D16">
        <f t="shared" si="2"/>
        <v>2</v>
      </c>
      <c r="E16">
        <f t="shared" si="3"/>
        <v>4</v>
      </c>
      <c r="F16">
        <f t="shared" si="4"/>
        <v>0.82909090909090999</v>
      </c>
      <c r="G16">
        <f t="shared" si="0"/>
        <v>1.65818181818182</v>
      </c>
      <c r="H16">
        <f t="shared" si="1"/>
        <v>-0.17109090909090785</v>
      </c>
      <c r="I16">
        <f t="shared" si="5"/>
        <v>2.9272099173553296E-2</v>
      </c>
    </row>
    <row r="17" spans="1:9" x14ac:dyDescent="0.2">
      <c r="A17">
        <v>9</v>
      </c>
      <c r="B17">
        <v>12</v>
      </c>
      <c r="C17">
        <v>10.84</v>
      </c>
      <c r="D17">
        <f t="shared" si="2"/>
        <v>3</v>
      </c>
      <c r="E17">
        <f t="shared" si="3"/>
        <v>9</v>
      </c>
      <c r="F17">
        <f t="shared" si="4"/>
        <v>3.3390909090909098</v>
      </c>
      <c r="G17">
        <f t="shared" si="0"/>
        <v>10.017272727272729</v>
      </c>
      <c r="H17">
        <f t="shared" si="1"/>
        <v>1.8388181818181826</v>
      </c>
      <c r="I17">
        <f t="shared" si="5"/>
        <v>3.3812523057851269</v>
      </c>
    </row>
    <row r="18" spans="1:9" x14ac:dyDescent="0.2">
      <c r="A18">
        <v>10</v>
      </c>
      <c r="B18">
        <v>13</v>
      </c>
      <c r="C18">
        <v>7.58</v>
      </c>
      <c r="D18">
        <f t="shared" si="2"/>
        <v>4</v>
      </c>
      <c r="E18">
        <f t="shared" si="3"/>
        <v>16</v>
      </c>
      <c r="F18">
        <f t="shared" si="4"/>
        <v>7.9090909090909989E-2</v>
      </c>
      <c r="G18">
        <f t="shared" si="0"/>
        <v>0.31636363636363996</v>
      </c>
      <c r="H18">
        <f t="shared" si="1"/>
        <v>-1.9212727272727266</v>
      </c>
      <c r="I18">
        <f t="shared" si="5"/>
        <v>3.6912888925619809</v>
      </c>
    </row>
    <row r="19" spans="1:9" x14ac:dyDescent="0.2">
      <c r="A19">
        <v>11</v>
      </c>
      <c r="B19">
        <v>14</v>
      </c>
      <c r="C19">
        <v>9.9600000000000009</v>
      </c>
      <c r="D19">
        <f t="shared" si="2"/>
        <v>5</v>
      </c>
      <c r="E19">
        <f t="shared" si="3"/>
        <v>25</v>
      </c>
      <c r="F19">
        <f t="shared" si="4"/>
        <v>2.4590909090909108</v>
      </c>
      <c r="G19">
        <f t="shared" si="0"/>
        <v>12.295454545454554</v>
      </c>
      <c r="H19">
        <f t="shared" si="1"/>
        <v>-4.1363636363634271E-2</v>
      </c>
      <c r="I19">
        <f t="shared" si="5"/>
        <v>1.7109504132229673E-3</v>
      </c>
    </row>
    <row r="20" spans="1:9" x14ac:dyDescent="0.2">
      <c r="A20" s="4" t="s">
        <v>5</v>
      </c>
      <c r="B20">
        <f t="shared" ref="B20:I20" si="6">SUM(B9:B19)</f>
        <v>99</v>
      </c>
      <c r="C20">
        <f t="shared" si="6"/>
        <v>82.509999999999991</v>
      </c>
      <c r="D20">
        <f t="shared" si="2"/>
        <v>90</v>
      </c>
      <c r="E20">
        <f t="shared" si="6"/>
        <v>110</v>
      </c>
      <c r="F20">
        <f t="shared" si="6"/>
        <v>8.8817841970012523E-15</v>
      </c>
      <c r="G20">
        <f t="shared" si="6"/>
        <v>55.010000000000005</v>
      </c>
      <c r="H20">
        <f t="shared" si="6"/>
        <v>1.2434497875801753E-14</v>
      </c>
      <c r="I20">
        <f t="shared" si="6"/>
        <v>13.762689999999999</v>
      </c>
    </row>
    <row r="21" spans="1:9" x14ac:dyDescent="0.2">
      <c r="A21" s="4" t="s">
        <v>6</v>
      </c>
      <c r="B21">
        <f t="shared" ref="B21:C21" si="7">AVERAGE(B9:B19)</f>
        <v>9</v>
      </c>
      <c r="C21">
        <f t="shared" si="7"/>
        <v>7.5009090909090901</v>
      </c>
      <c r="D21">
        <f t="shared" si="2"/>
        <v>0</v>
      </c>
    </row>
    <row r="22" spans="1:9" x14ac:dyDescent="0.2">
      <c r="A22" s="4"/>
    </row>
    <row r="23" spans="1:9" x14ac:dyDescent="0.2">
      <c r="A23" s="4"/>
    </row>
    <row r="24" spans="1:9" x14ac:dyDescent="0.2">
      <c r="A24" s="4"/>
    </row>
    <row r="25" spans="1:9" x14ac:dyDescent="0.2">
      <c r="A25" s="4"/>
      <c r="C25" s="6"/>
      <c r="D25" s="6"/>
      <c r="E25" s="5"/>
    </row>
    <row r="26" spans="1:9" x14ac:dyDescent="0.2">
      <c r="A26" s="4"/>
      <c r="C26" s="2"/>
      <c r="D26" s="2"/>
      <c r="E26" s="5"/>
    </row>
    <row r="27" spans="1:9" x14ac:dyDescent="0.2">
      <c r="A27" s="4"/>
      <c r="C27" s="2"/>
      <c r="D27" s="2"/>
      <c r="E27" s="5"/>
    </row>
    <row r="28" spans="1:9" x14ac:dyDescent="0.2">
      <c r="A28" s="4"/>
    </row>
    <row r="29" spans="1:9" x14ac:dyDescent="0.2">
      <c r="B29" s="3"/>
      <c r="C29" s="3"/>
      <c r="D29" s="3"/>
      <c r="E29" s="3"/>
      <c r="F29" s="3"/>
      <c r="G29" s="3"/>
      <c r="H29" s="3"/>
      <c r="I29" s="3"/>
    </row>
    <row r="41" spans="1:5" x14ac:dyDescent="0.2">
      <c r="A41" s="4"/>
    </row>
    <row r="42" spans="1:5" x14ac:dyDescent="0.2">
      <c r="A42" s="4"/>
    </row>
    <row r="43" spans="1:5" x14ac:dyDescent="0.2">
      <c r="A43" s="4"/>
    </row>
    <row r="44" spans="1:5" x14ac:dyDescent="0.2">
      <c r="A44" s="4"/>
    </row>
    <row r="45" spans="1:5" x14ac:dyDescent="0.2">
      <c r="A45" s="4"/>
    </row>
    <row r="46" spans="1:5" x14ac:dyDescent="0.2">
      <c r="A46" s="4"/>
      <c r="C46" s="6"/>
      <c r="D46" s="6"/>
      <c r="E46" s="5"/>
    </row>
    <row r="47" spans="1:5" x14ac:dyDescent="0.2">
      <c r="A47" s="4"/>
      <c r="C47" s="2"/>
      <c r="D47" s="2"/>
      <c r="E47" s="5"/>
    </row>
    <row r="48" spans="1:5" x14ac:dyDescent="0.2">
      <c r="A48" s="4"/>
      <c r="C48" s="2"/>
      <c r="D48" s="2"/>
      <c r="E48" s="5"/>
    </row>
    <row r="49" spans="1:9" x14ac:dyDescent="0.2">
      <c r="A49" s="4"/>
    </row>
    <row r="50" spans="1:9" x14ac:dyDescent="0.2">
      <c r="B50" s="3"/>
      <c r="C50" s="3"/>
      <c r="D50" s="3"/>
      <c r="E50" s="3"/>
      <c r="F50" s="3"/>
      <c r="G50" s="3"/>
      <c r="H50" s="3"/>
      <c r="I50" s="3"/>
    </row>
    <row r="62" spans="1:9" x14ac:dyDescent="0.2">
      <c r="A62" s="4"/>
    </row>
    <row r="63" spans="1:9" x14ac:dyDescent="0.2">
      <c r="A63" s="4"/>
    </row>
    <row r="64" spans="1:9" x14ac:dyDescent="0.2">
      <c r="A64" s="4"/>
    </row>
    <row r="67" spans="2:9" x14ac:dyDescent="0.2">
      <c r="C67" s="6"/>
      <c r="D67" s="6"/>
      <c r="E67" s="5"/>
    </row>
    <row r="68" spans="2:9" x14ac:dyDescent="0.2">
      <c r="C68" s="2"/>
      <c r="D68" s="2"/>
      <c r="E68" s="5"/>
    </row>
    <row r="69" spans="2:9" x14ac:dyDescent="0.2">
      <c r="C69" s="2"/>
      <c r="D69" s="2"/>
      <c r="E69" s="5"/>
    </row>
    <row r="71" spans="2:9" x14ac:dyDescent="0.2">
      <c r="B71" s="3"/>
      <c r="C71" s="3"/>
      <c r="D71" s="3"/>
      <c r="E71" s="3"/>
      <c r="F71" s="3"/>
      <c r="G71" s="3"/>
      <c r="H71" s="3"/>
      <c r="I71" s="3"/>
    </row>
    <row r="83" spans="1:1" x14ac:dyDescent="0.2">
      <c r="A83" s="4"/>
    </row>
    <row r="84" spans="1:1" x14ac:dyDescent="0.2">
      <c r="A84" s="4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topLeftCell="D1" workbookViewId="0">
      <selection activeCell="L15" sqref="L15"/>
    </sheetView>
  </sheetViews>
  <sheetFormatPr defaultRowHeight="12.75" x14ac:dyDescent="0.2"/>
  <cols>
    <col min="11" max="11" width="5.5703125" customWidth="1"/>
  </cols>
  <sheetData>
    <row r="1" spans="1:16" ht="15.75" x14ac:dyDescent="0.25">
      <c r="A1" s="1" t="s">
        <v>39</v>
      </c>
    </row>
    <row r="2" spans="1:16" ht="12.75" customHeight="1" x14ac:dyDescent="0.25">
      <c r="A2" s="1"/>
    </row>
    <row r="3" spans="1:16" ht="12.75" customHeight="1" x14ac:dyDescent="0.3">
      <c r="A3" s="1"/>
      <c r="B3" s="7" t="s">
        <v>40</v>
      </c>
      <c r="L3" s="12" t="s">
        <v>21</v>
      </c>
    </row>
    <row r="4" spans="1:16" ht="15" x14ac:dyDescent="0.3">
      <c r="B4" s="7"/>
      <c r="C4" s="6"/>
      <c r="D4" s="5"/>
      <c r="L4" s="12" t="s">
        <v>22</v>
      </c>
    </row>
    <row r="5" spans="1:16" x14ac:dyDescent="0.2">
      <c r="C5" s="2"/>
      <c r="D5" s="5"/>
      <c r="L5" s="13" t="s">
        <v>23</v>
      </c>
    </row>
    <row r="6" spans="1:16" x14ac:dyDescent="0.2">
      <c r="C6" s="2"/>
      <c r="D6" s="5"/>
      <c r="L6" s="14" t="s">
        <v>24</v>
      </c>
    </row>
    <row r="7" spans="1:16" x14ac:dyDescent="0.2">
      <c r="D7" s="2"/>
      <c r="L7" s="13" t="s">
        <v>25</v>
      </c>
    </row>
    <row r="8" spans="1:16" x14ac:dyDescent="0.2">
      <c r="A8" s="9" t="s">
        <v>18</v>
      </c>
      <c r="B8" s="3" t="s">
        <v>0</v>
      </c>
      <c r="C8" s="3" t="s">
        <v>1</v>
      </c>
      <c r="D8" s="3"/>
      <c r="E8" s="3"/>
      <c r="F8" s="3"/>
      <c r="G8" s="3"/>
      <c r="L8" s="13" t="s">
        <v>26</v>
      </c>
    </row>
    <row r="9" spans="1:16" x14ac:dyDescent="0.2">
      <c r="A9">
        <v>1</v>
      </c>
      <c r="B9">
        <v>4</v>
      </c>
      <c r="C9">
        <v>4.26</v>
      </c>
    </row>
    <row r="10" spans="1:16" x14ac:dyDescent="0.2">
      <c r="A10">
        <v>2</v>
      </c>
      <c r="B10">
        <v>5</v>
      </c>
      <c r="C10">
        <v>5.68</v>
      </c>
    </row>
    <row r="11" spans="1:16" ht="15" x14ac:dyDescent="0.25">
      <c r="A11">
        <v>3</v>
      </c>
      <c r="B11">
        <v>6</v>
      </c>
      <c r="C11">
        <v>7.24</v>
      </c>
      <c r="L11" s="8" t="s">
        <v>27</v>
      </c>
      <c r="O11" s="15" t="s">
        <v>28</v>
      </c>
      <c r="P11" s="16"/>
    </row>
    <row r="12" spans="1:16" ht="15" x14ac:dyDescent="0.25">
      <c r="A12">
        <v>4</v>
      </c>
      <c r="B12">
        <v>7</v>
      </c>
      <c r="C12">
        <v>4.82</v>
      </c>
      <c r="L12">
        <f t="array" ref="L12:M16">LINEST(C9:C19,B9:B19,TRUE,TRUE)</f>
        <v>0.50009090909090925</v>
      </c>
      <c r="M12">
        <v>3.0000909090909067</v>
      </c>
      <c r="O12" s="16" t="s">
        <v>30</v>
      </c>
      <c r="P12" s="16" t="s">
        <v>31</v>
      </c>
    </row>
    <row r="13" spans="1:16" ht="15" x14ac:dyDescent="0.25">
      <c r="A13">
        <v>5</v>
      </c>
      <c r="B13">
        <v>8</v>
      </c>
      <c r="C13">
        <v>6.95</v>
      </c>
      <c r="L13">
        <v>0.11790550059563409</v>
      </c>
      <c r="M13">
        <v>1.1247467908086439</v>
      </c>
      <c r="O13" s="16" t="s">
        <v>29</v>
      </c>
      <c r="P13" s="16" t="s">
        <v>32</v>
      </c>
    </row>
    <row r="14" spans="1:16" ht="15" x14ac:dyDescent="0.25">
      <c r="A14">
        <v>6</v>
      </c>
      <c r="B14">
        <v>9</v>
      </c>
      <c r="C14">
        <v>8.81</v>
      </c>
      <c r="L14">
        <v>0.66654245950877489</v>
      </c>
      <c r="M14">
        <v>1.2366033227263209</v>
      </c>
      <c r="O14" s="16" t="s">
        <v>33</v>
      </c>
      <c r="P14" s="16" t="s">
        <v>34</v>
      </c>
    </row>
    <row r="15" spans="1:16" ht="15" x14ac:dyDescent="0.25">
      <c r="A15">
        <v>7</v>
      </c>
      <c r="B15">
        <v>10</v>
      </c>
      <c r="C15">
        <v>8.0399999999999991</v>
      </c>
      <c r="L15">
        <v>17.989942967676978</v>
      </c>
      <c r="M15">
        <v>9</v>
      </c>
      <c r="O15" s="16" t="s">
        <v>35</v>
      </c>
      <c r="P15" s="16" t="s">
        <v>36</v>
      </c>
    </row>
    <row r="16" spans="1:16" ht="15" x14ac:dyDescent="0.25">
      <c r="A16">
        <v>8</v>
      </c>
      <c r="B16">
        <v>11</v>
      </c>
      <c r="C16">
        <v>8.33</v>
      </c>
      <c r="L16">
        <v>27.510000909090913</v>
      </c>
      <c r="M16">
        <v>13.762689999999997</v>
      </c>
      <c r="O16" s="16" t="s">
        <v>37</v>
      </c>
      <c r="P16" s="16" t="s">
        <v>38</v>
      </c>
    </row>
    <row r="17" spans="1:13" ht="15" x14ac:dyDescent="0.25">
      <c r="A17">
        <v>9</v>
      </c>
      <c r="B17">
        <v>12</v>
      </c>
      <c r="C17">
        <v>10.84</v>
      </c>
      <c r="L17" s="17"/>
      <c r="M17" s="18"/>
    </row>
    <row r="18" spans="1:13" x14ac:dyDescent="0.2">
      <c r="A18">
        <v>10</v>
      </c>
      <c r="B18">
        <v>13</v>
      </c>
      <c r="C18">
        <v>7.58</v>
      </c>
    </row>
    <row r="19" spans="1:13" x14ac:dyDescent="0.2">
      <c r="A19">
        <v>11</v>
      </c>
      <c r="B19">
        <v>14</v>
      </c>
      <c r="C19">
        <v>9.9600000000000009</v>
      </c>
    </row>
    <row r="20" spans="1:13" x14ac:dyDescent="0.2">
      <c r="A20" s="4"/>
    </row>
    <row r="21" spans="1:13" x14ac:dyDescent="0.2">
      <c r="A21" s="4"/>
    </row>
    <row r="22" spans="1:13" x14ac:dyDescent="0.2">
      <c r="A22" s="4"/>
    </row>
    <row r="23" spans="1:13" x14ac:dyDescent="0.2">
      <c r="A23" s="4"/>
    </row>
    <row r="24" spans="1:13" x14ac:dyDescent="0.2">
      <c r="A24" s="4"/>
    </row>
    <row r="25" spans="1:13" x14ac:dyDescent="0.2">
      <c r="A25" s="4"/>
      <c r="C25" s="6"/>
      <c r="D25" s="5"/>
    </row>
    <row r="26" spans="1:13" x14ac:dyDescent="0.2">
      <c r="A26" s="4"/>
      <c r="C26" s="2"/>
      <c r="D26" s="5"/>
    </row>
    <row r="27" spans="1:13" x14ac:dyDescent="0.2">
      <c r="A27" s="4"/>
      <c r="C27" s="2"/>
      <c r="D27" s="5"/>
    </row>
    <row r="28" spans="1:13" x14ac:dyDescent="0.2">
      <c r="A28" s="4"/>
    </row>
    <row r="29" spans="1:13" x14ac:dyDescent="0.2">
      <c r="B29" s="3"/>
      <c r="C29" s="3"/>
      <c r="D29" s="3"/>
      <c r="E29" s="3"/>
      <c r="F29" s="3"/>
      <c r="G29" s="3"/>
    </row>
    <row r="41" spans="1:4" x14ac:dyDescent="0.2">
      <c r="A41" s="4"/>
    </row>
    <row r="42" spans="1:4" x14ac:dyDescent="0.2">
      <c r="A42" s="4"/>
    </row>
    <row r="43" spans="1:4" x14ac:dyDescent="0.2">
      <c r="A43" s="4"/>
    </row>
    <row r="44" spans="1:4" x14ac:dyDescent="0.2">
      <c r="A44" s="4"/>
    </row>
    <row r="45" spans="1:4" x14ac:dyDescent="0.2">
      <c r="A45" s="4"/>
    </row>
    <row r="46" spans="1:4" x14ac:dyDescent="0.2">
      <c r="A46" s="4"/>
      <c r="C46" s="6"/>
      <c r="D46" s="5"/>
    </row>
    <row r="47" spans="1:4" x14ac:dyDescent="0.2">
      <c r="A47" s="4"/>
      <c r="C47" s="2"/>
      <c r="D47" s="5"/>
    </row>
    <row r="48" spans="1:4" x14ac:dyDescent="0.2">
      <c r="A48" s="4"/>
      <c r="C48" s="2"/>
      <c r="D48" s="5"/>
    </row>
    <row r="49" spans="1:7" x14ac:dyDescent="0.2">
      <c r="A49" s="4"/>
    </row>
    <row r="50" spans="1:7" x14ac:dyDescent="0.2">
      <c r="B50" s="3"/>
      <c r="C50" s="3"/>
      <c r="D50" s="3"/>
      <c r="E50" s="3"/>
      <c r="F50" s="3"/>
      <c r="G50" s="3"/>
    </row>
    <row r="62" spans="1:7" x14ac:dyDescent="0.2">
      <c r="A62" s="4"/>
    </row>
    <row r="63" spans="1:7" x14ac:dyDescent="0.2">
      <c r="A63" s="4"/>
    </row>
    <row r="64" spans="1:7" x14ac:dyDescent="0.2">
      <c r="A64" s="4"/>
    </row>
    <row r="67" spans="2:7" x14ac:dyDescent="0.2">
      <c r="C67" s="6"/>
      <c r="D67" s="5"/>
    </row>
    <row r="68" spans="2:7" x14ac:dyDescent="0.2">
      <c r="C68" s="2"/>
      <c r="D68" s="5"/>
    </row>
    <row r="69" spans="2:7" x14ac:dyDescent="0.2">
      <c r="C69" s="2"/>
      <c r="D69" s="5"/>
    </row>
    <row r="71" spans="2:7" x14ac:dyDescent="0.2">
      <c r="B71" s="3"/>
      <c r="C71" s="3"/>
      <c r="D71" s="3"/>
      <c r="E71" s="3"/>
      <c r="F71" s="3"/>
      <c r="G71" s="3"/>
    </row>
    <row r="83" spans="1:1" x14ac:dyDescent="0.2">
      <c r="A83" s="4"/>
    </row>
    <row r="84" spans="1:1" x14ac:dyDescent="0.2">
      <c r="A84" s="4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"/>
  <sheetViews>
    <sheetView workbookViewId="0">
      <selection activeCell="Q23" sqref="Q23"/>
    </sheetView>
  </sheetViews>
  <sheetFormatPr defaultRowHeight="12.75" x14ac:dyDescent="0.2"/>
  <cols>
    <col min="12" max="12" width="16.28515625" customWidth="1"/>
    <col min="13" max="13" width="11" customWidth="1"/>
    <col min="14" max="14" width="14" customWidth="1"/>
    <col min="15" max="15" width="12.28515625" customWidth="1"/>
    <col min="17" max="17" width="12.85546875" customWidth="1"/>
    <col min="18" max="18" width="11.7109375" customWidth="1"/>
  </cols>
  <sheetData>
    <row r="1" spans="1:13" ht="15.75" x14ac:dyDescent="0.25">
      <c r="A1" s="1" t="s">
        <v>73</v>
      </c>
    </row>
    <row r="2" spans="1:13" ht="12.75" customHeight="1" x14ac:dyDescent="0.25">
      <c r="A2" s="1"/>
    </row>
    <row r="3" spans="1:13" ht="12.75" customHeight="1" x14ac:dyDescent="0.25">
      <c r="A3" s="1"/>
      <c r="B3" s="7" t="s">
        <v>72</v>
      </c>
    </row>
    <row r="4" spans="1:13" x14ac:dyDescent="0.2">
      <c r="B4" s="7" t="s">
        <v>74</v>
      </c>
      <c r="C4" s="6"/>
      <c r="D4" s="5"/>
    </row>
    <row r="5" spans="1:13" x14ac:dyDescent="0.2">
      <c r="C5" s="2"/>
      <c r="D5" s="5"/>
    </row>
    <row r="6" spans="1:13" x14ac:dyDescent="0.2">
      <c r="C6" s="2"/>
      <c r="D6" s="5"/>
    </row>
    <row r="7" spans="1:13" x14ac:dyDescent="0.2">
      <c r="D7" s="2"/>
      <c r="L7" t="s">
        <v>42</v>
      </c>
    </row>
    <row r="8" spans="1:13" ht="13.5" thickBot="1" x14ac:dyDescent="0.25">
      <c r="A8" s="9" t="s">
        <v>18</v>
      </c>
      <c r="B8" s="3" t="s">
        <v>0</v>
      </c>
      <c r="C8" s="3" t="s">
        <v>1</v>
      </c>
      <c r="D8" s="3"/>
      <c r="E8" s="3"/>
      <c r="F8" s="3"/>
      <c r="G8" s="3"/>
    </row>
    <row r="9" spans="1:13" x14ac:dyDescent="0.2">
      <c r="A9">
        <v>1</v>
      </c>
      <c r="B9">
        <v>4</v>
      </c>
      <c r="C9">
        <v>4.26</v>
      </c>
      <c r="L9" s="23" t="s">
        <v>43</v>
      </c>
      <c r="M9" s="23"/>
    </row>
    <row r="10" spans="1:13" x14ac:dyDescent="0.2">
      <c r="A10">
        <v>2</v>
      </c>
      <c r="B10">
        <v>5</v>
      </c>
      <c r="C10">
        <v>5.68</v>
      </c>
      <c r="L10" s="20" t="s">
        <v>44</v>
      </c>
      <c r="M10" s="20">
        <v>0.81642051634483981</v>
      </c>
    </row>
    <row r="11" spans="1:13" x14ac:dyDescent="0.2">
      <c r="A11">
        <v>3</v>
      </c>
      <c r="B11">
        <v>6</v>
      </c>
      <c r="C11">
        <v>7.24</v>
      </c>
      <c r="L11" s="20" t="s">
        <v>45</v>
      </c>
      <c r="M11" s="20">
        <v>0.66654245950877489</v>
      </c>
    </row>
    <row r="12" spans="1:13" x14ac:dyDescent="0.2">
      <c r="A12">
        <v>4</v>
      </c>
      <c r="B12">
        <v>7</v>
      </c>
      <c r="C12">
        <v>4.82</v>
      </c>
      <c r="L12" s="20" t="s">
        <v>46</v>
      </c>
      <c r="M12" s="20">
        <v>0.62949162167641648</v>
      </c>
    </row>
    <row r="13" spans="1:13" x14ac:dyDescent="0.2">
      <c r="A13">
        <v>5</v>
      </c>
      <c r="B13">
        <v>8</v>
      </c>
      <c r="C13">
        <v>6.95</v>
      </c>
      <c r="L13" s="20" t="s">
        <v>47</v>
      </c>
      <c r="M13" s="20">
        <v>1.2366033227263209</v>
      </c>
    </row>
    <row r="14" spans="1:13" ht="13.5" thickBot="1" x14ac:dyDescent="0.25">
      <c r="A14">
        <v>6</v>
      </c>
      <c r="B14">
        <v>9</v>
      </c>
      <c r="C14">
        <v>8.81</v>
      </c>
      <c r="L14" s="21" t="s">
        <v>48</v>
      </c>
      <c r="M14" s="21">
        <v>11</v>
      </c>
    </row>
    <row r="15" spans="1:13" x14ac:dyDescent="0.2">
      <c r="A15">
        <v>7</v>
      </c>
      <c r="B15">
        <v>10</v>
      </c>
      <c r="C15">
        <v>8.0399999999999991</v>
      </c>
    </row>
    <row r="16" spans="1:13" ht="13.5" thickBot="1" x14ac:dyDescent="0.25">
      <c r="A16">
        <v>8</v>
      </c>
      <c r="B16">
        <v>11</v>
      </c>
      <c r="C16">
        <v>8.33</v>
      </c>
      <c r="L16" t="s">
        <v>49</v>
      </c>
    </row>
    <row r="17" spans="1:20" x14ac:dyDescent="0.2">
      <c r="A17">
        <v>9</v>
      </c>
      <c r="B17">
        <v>12</v>
      </c>
      <c r="C17">
        <v>10.84</v>
      </c>
      <c r="L17" s="22"/>
      <c r="M17" s="22" t="s">
        <v>36</v>
      </c>
      <c r="N17" s="22" t="s">
        <v>54</v>
      </c>
      <c r="O17" s="22" t="s">
        <v>55</v>
      </c>
      <c r="P17" s="22" t="s">
        <v>56</v>
      </c>
      <c r="Q17" s="22" t="s">
        <v>57</v>
      </c>
    </row>
    <row r="18" spans="1:20" x14ac:dyDescent="0.2">
      <c r="A18">
        <v>10</v>
      </c>
      <c r="B18">
        <v>13</v>
      </c>
      <c r="C18">
        <v>7.58</v>
      </c>
      <c r="L18" s="20" t="s">
        <v>50</v>
      </c>
      <c r="M18" s="20">
        <v>1</v>
      </c>
      <c r="N18" s="20">
        <v>27.510000909090913</v>
      </c>
      <c r="O18" s="20">
        <v>27.510000909090913</v>
      </c>
      <c r="P18" s="20">
        <v>17.989942967676978</v>
      </c>
      <c r="Q18" s="20">
        <v>2.1696288730787914E-3</v>
      </c>
    </row>
    <row r="19" spans="1:20" x14ac:dyDescent="0.2">
      <c r="A19">
        <v>11</v>
      </c>
      <c r="B19">
        <v>14</v>
      </c>
      <c r="C19">
        <v>9.9600000000000009</v>
      </c>
      <c r="L19" s="20" t="s">
        <v>51</v>
      </c>
      <c r="M19" s="20">
        <v>9</v>
      </c>
      <c r="N19" s="20">
        <v>13.762689999999997</v>
      </c>
      <c r="O19" s="20">
        <v>1.5291877777777776</v>
      </c>
      <c r="P19" s="20"/>
      <c r="Q19" s="20"/>
    </row>
    <row r="20" spans="1:20" ht="13.5" thickBot="1" x14ac:dyDescent="0.25">
      <c r="A20" s="4"/>
      <c r="L20" s="21" t="s">
        <v>52</v>
      </c>
      <c r="M20" s="21">
        <v>10</v>
      </c>
      <c r="N20" s="21">
        <v>41.272690909090912</v>
      </c>
      <c r="O20" s="21"/>
      <c r="P20" s="21"/>
      <c r="Q20" s="21"/>
    </row>
    <row r="21" spans="1:20" ht="13.5" thickBot="1" x14ac:dyDescent="0.25">
      <c r="A21" s="4"/>
    </row>
    <row r="22" spans="1:20" x14ac:dyDescent="0.2">
      <c r="A22" s="4"/>
      <c r="L22" s="22"/>
      <c r="M22" s="22" t="s">
        <v>58</v>
      </c>
      <c r="N22" s="22" t="s">
        <v>47</v>
      </c>
      <c r="O22" s="22" t="s">
        <v>59</v>
      </c>
      <c r="P22" s="22" t="s">
        <v>60</v>
      </c>
      <c r="Q22" s="22" t="s">
        <v>61</v>
      </c>
      <c r="R22" s="22" t="s">
        <v>62</v>
      </c>
      <c r="S22" s="22" t="s">
        <v>91</v>
      </c>
      <c r="T22" s="22" t="s">
        <v>92</v>
      </c>
    </row>
    <row r="23" spans="1:20" x14ac:dyDescent="0.2">
      <c r="A23" s="4"/>
      <c r="L23" s="20" t="s">
        <v>53</v>
      </c>
      <c r="M23" s="20">
        <v>3.0000909090909067</v>
      </c>
      <c r="N23" s="20">
        <v>1.1247467908086439</v>
      </c>
      <c r="O23" s="20">
        <v>2.6673478276243601</v>
      </c>
      <c r="P23" s="20">
        <v>2.5734051399162555E-2</v>
      </c>
      <c r="Q23" s="20">
        <v>0.45573689992883804</v>
      </c>
      <c r="R23" s="20">
        <v>5.5444449182529754</v>
      </c>
      <c r="S23" s="20">
        <v>0.45573689992883804</v>
      </c>
      <c r="T23" s="20">
        <v>5.5444449182529754</v>
      </c>
    </row>
    <row r="24" spans="1:20" ht="13.5" thickBot="1" x14ac:dyDescent="0.25">
      <c r="A24" s="4"/>
      <c r="L24" s="21" t="s">
        <v>63</v>
      </c>
      <c r="M24" s="21">
        <v>0.50009090909090925</v>
      </c>
      <c r="N24" s="21">
        <v>0.11790550059563409</v>
      </c>
      <c r="O24" s="21">
        <v>4.2414552888928325</v>
      </c>
      <c r="P24" s="21">
        <v>2.1696288730787914E-3</v>
      </c>
      <c r="Q24" s="21">
        <v>0.2333701363851875</v>
      </c>
      <c r="R24" s="21">
        <v>0.76681168179663106</v>
      </c>
      <c r="S24" s="21">
        <v>0.2333701363851875</v>
      </c>
      <c r="T24" s="21">
        <v>0.76681168179663106</v>
      </c>
    </row>
    <row r="25" spans="1:20" x14ac:dyDescent="0.2">
      <c r="A25" s="4"/>
      <c r="C25" s="6"/>
      <c r="D25" s="5"/>
    </row>
    <row r="26" spans="1:20" x14ac:dyDescent="0.2">
      <c r="A26" s="4"/>
      <c r="C26" s="2"/>
      <c r="D26" s="5"/>
    </row>
    <row r="27" spans="1:20" x14ac:dyDescent="0.2">
      <c r="A27" s="4"/>
      <c r="C27" s="2"/>
      <c r="D27" s="5"/>
    </row>
    <row r="28" spans="1:20" x14ac:dyDescent="0.2">
      <c r="A28" s="4"/>
      <c r="L28" t="s">
        <v>64</v>
      </c>
      <c r="Q28" t="s">
        <v>69</v>
      </c>
    </row>
    <row r="29" spans="1:20" ht="13.5" thickBot="1" x14ac:dyDescent="0.25">
      <c r="B29" s="3"/>
      <c r="C29" s="3"/>
      <c r="D29" s="3"/>
      <c r="E29" s="3"/>
      <c r="F29" s="3"/>
      <c r="G29" s="3"/>
    </row>
    <row r="30" spans="1:20" x14ac:dyDescent="0.2">
      <c r="L30" s="22" t="s">
        <v>65</v>
      </c>
      <c r="M30" s="22" t="s">
        <v>66</v>
      </c>
      <c r="N30" s="22" t="s">
        <v>67</v>
      </c>
      <c r="O30" s="22" t="s">
        <v>68</v>
      </c>
      <c r="Q30" s="22" t="s">
        <v>70</v>
      </c>
      <c r="R30" s="22" t="s">
        <v>71</v>
      </c>
    </row>
    <row r="31" spans="1:20" x14ac:dyDescent="0.2">
      <c r="L31" s="20">
        <v>1</v>
      </c>
      <c r="M31" s="20">
        <v>5.0004545454545433</v>
      </c>
      <c r="N31" s="20">
        <v>-0.74045454545454348</v>
      </c>
      <c r="O31" s="20">
        <v>-0.63117056872064503</v>
      </c>
      <c r="Q31" s="20">
        <v>4.5454545454545459</v>
      </c>
      <c r="R31" s="20">
        <v>4.26</v>
      </c>
    </row>
    <row r="32" spans="1:20" x14ac:dyDescent="0.2">
      <c r="B32" s="8" t="s">
        <v>76</v>
      </c>
      <c r="L32" s="20">
        <v>2</v>
      </c>
      <c r="M32" s="20">
        <v>5.5005454545454526</v>
      </c>
      <c r="N32" s="20">
        <v>0.17945454545454709</v>
      </c>
      <c r="O32" s="20">
        <v>0.15296877871756512</v>
      </c>
      <c r="Q32" s="20">
        <v>13.636363636363637</v>
      </c>
      <c r="R32" s="20">
        <v>4.82</v>
      </c>
    </row>
    <row r="33" spans="1:18" x14ac:dyDescent="0.2">
      <c r="B33" s="8" t="s">
        <v>77</v>
      </c>
      <c r="L33" s="20">
        <v>3</v>
      </c>
      <c r="M33" s="20">
        <v>6.000636363636362</v>
      </c>
      <c r="N33" s="20">
        <v>1.2393636363636382</v>
      </c>
      <c r="O33" s="20">
        <v>1.0564454712545843</v>
      </c>
      <c r="Q33" s="20">
        <v>22.72727272727273</v>
      </c>
      <c r="R33" s="20">
        <v>5.68</v>
      </c>
    </row>
    <row r="34" spans="1:18" x14ac:dyDescent="0.2">
      <c r="L34" s="20">
        <v>4</v>
      </c>
      <c r="M34" s="20">
        <v>6.5007272727272714</v>
      </c>
      <c r="N34" s="20">
        <v>-1.6807272727272711</v>
      </c>
      <c r="O34" s="20">
        <v>-1.4326680754459551</v>
      </c>
      <c r="Q34" s="20">
        <v>31.81818181818182</v>
      </c>
      <c r="R34" s="20">
        <v>6.95</v>
      </c>
    </row>
    <row r="35" spans="1:18" x14ac:dyDescent="0.2">
      <c r="L35" s="20">
        <v>5</v>
      </c>
      <c r="M35" s="20">
        <v>7.0008181818181807</v>
      </c>
      <c r="N35" s="20">
        <v>-5.0818181818180541E-2</v>
      </c>
      <c r="O35" s="20">
        <v>-4.331790643521579E-2</v>
      </c>
      <c r="Q35" s="20">
        <v>40.909090909090914</v>
      </c>
      <c r="R35" s="20">
        <v>7.24</v>
      </c>
    </row>
    <row r="36" spans="1:18" x14ac:dyDescent="0.2">
      <c r="L36" s="20">
        <v>6</v>
      </c>
      <c r="M36" s="20">
        <v>7.5009090909090901</v>
      </c>
      <c r="N36" s="20">
        <v>1.3090909090909104</v>
      </c>
      <c r="O36" s="20">
        <v>1.115881668456393</v>
      </c>
      <c r="Q36" s="20">
        <v>50.000000000000007</v>
      </c>
      <c r="R36" s="20">
        <v>7.58</v>
      </c>
    </row>
    <row r="37" spans="1:18" x14ac:dyDescent="0.2">
      <c r="L37" s="20">
        <v>7</v>
      </c>
      <c r="M37" s="20">
        <v>8.0009999999999994</v>
      </c>
      <c r="N37" s="20">
        <v>3.8999999999999702E-2</v>
      </c>
      <c r="O37" s="20">
        <v>3.324397470609642E-2</v>
      </c>
      <c r="Q37" s="20">
        <v>59.090909090909093</v>
      </c>
      <c r="R37" s="20">
        <v>8.0399999999999991</v>
      </c>
    </row>
    <row r="38" spans="1:18" x14ac:dyDescent="0.2">
      <c r="L38" s="20">
        <v>8</v>
      </c>
      <c r="M38" s="20">
        <v>8.5010909090909088</v>
      </c>
      <c r="N38" s="20">
        <v>-0.17109090909090874</v>
      </c>
      <c r="O38" s="20">
        <v>-0.14583953472464758</v>
      </c>
      <c r="Q38" s="20">
        <v>68.181818181818187</v>
      </c>
      <c r="R38" s="20">
        <v>8.33</v>
      </c>
    </row>
    <row r="39" spans="1:18" x14ac:dyDescent="0.2">
      <c r="L39" s="20">
        <v>9</v>
      </c>
      <c r="M39" s="20">
        <v>9.0011818181818164</v>
      </c>
      <c r="N39" s="20">
        <v>1.8388181818181835</v>
      </c>
      <c r="O39" s="20">
        <v>1.5674262852685736</v>
      </c>
      <c r="Q39" s="20">
        <v>77.27272727272728</v>
      </c>
      <c r="R39" s="20">
        <v>8.81</v>
      </c>
    </row>
    <row r="40" spans="1:18" x14ac:dyDescent="0.2">
      <c r="L40" s="20">
        <v>10</v>
      </c>
      <c r="M40" s="20">
        <v>9.5012727272727275</v>
      </c>
      <c r="N40" s="20">
        <v>-1.9212727272727275</v>
      </c>
      <c r="O40" s="20">
        <v>-1.6377113320248187</v>
      </c>
      <c r="Q40" s="20">
        <v>86.363636363636374</v>
      </c>
      <c r="R40" s="20">
        <v>9.9600000000000009</v>
      </c>
    </row>
    <row r="41" spans="1:18" ht="13.5" thickBot="1" x14ac:dyDescent="0.25">
      <c r="A41" s="4"/>
      <c r="L41" s="21">
        <v>11</v>
      </c>
      <c r="M41" s="21">
        <v>10.001363636363635</v>
      </c>
      <c r="N41" s="21">
        <v>-4.1363636363634271E-2</v>
      </c>
      <c r="O41" s="21">
        <v>-3.5258761051918934E-2</v>
      </c>
      <c r="Q41" s="21">
        <v>95.454545454545467</v>
      </c>
      <c r="R41" s="21">
        <v>10.84</v>
      </c>
    </row>
    <row r="42" spans="1:18" x14ac:dyDescent="0.2">
      <c r="A42" s="4"/>
    </row>
    <row r="43" spans="1:18" x14ac:dyDescent="0.2">
      <c r="A43" s="4"/>
    </row>
    <row r="44" spans="1:18" x14ac:dyDescent="0.2">
      <c r="A44" s="4"/>
    </row>
    <row r="45" spans="1:18" x14ac:dyDescent="0.2">
      <c r="A45" s="4"/>
    </row>
    <row r="46" spans="1:18" x14ac:dyDescent="0.2">
      <c r="A46" s="4"/>
      <c r="C46" s="6"/>
      <c r="D46" s="5"/>
    </row>
    <row r="47" spans="1:18" x14ac:dyDescent="0.2">
      <c r="A47" s="4"/>
      <c r="C47" s="2"/>
      <c r="D47" s="5"/>
    </row>
    <row r="48" spans="1:18" x14ac:dyDescent="0.2">
      <c r="A48" s="4"/>
      <c r="C48" s="2"/>
      <c r="D48" s="5"/>
    </row>
    <row r="49" spans="1:7" x14ac:dyDescent="0.2">
      <c r="A49" s="4"/>
    </row>
    <row r="50" spans="1:7" x14ac:dyDescent="0.2">
      <c r="B50" s="3"/>
      <c r="C50" s="3"/>
      <c r="D50" s="3"/>
      <c r="E50" s="3"/>
      <c r="F50" s="3"/>
      <c r="G50" s="3"/>
    </row>
    <row r="62" spans="1:7" x14ac:dyDescent="0.2">
      <c r="A62" s="4"/>
    </row>
    <row r="63" spans="1:7" x14ac:dyDescent="0.2">
      <c r="A63" s="4"/>
    </row>
    <row r="64" spans="1:7" x14ac:dyDescent="0.2">
      <c r="A64" s="4"/>
    </row>
    <row r="67" spans="2:7" x14ac:dyDescent="0.2">
      <c r="C67" s="6"/>
      <c r="D67" s="5"/>
    </row>
    <row r="68" spans="2:7" x14ac:dyDescent="0.2">
      <c r="C68" s="2"/>
      <c r="D68" s="5"/>
    </row>
    <row r="69" spans="2:7" x14ac:dyDescent="0.2">
      <c r="C69" s="2"/>
      <c r="D69" s="5"/>
    </row>
    <row r="71" spans="2:7" x14ac:dyDescent="0.2">
      <c r="B71" s="3"/>
      <c r="C71" s="3"/>
      <c r="D71" s="3"/>
      <c r="E71" s="3"/>
      <c r="F71" s="3"/>
      <c r="G71" s="3"/>
    </row>
    <row r="83" spans="1:1" x14ac:dyDescent="0.2">
      <c r="A83" s="4"/>
    </row>
    <row r="84" spans="1:1" x14ac:dyDescent="0.2">
      <c r="A84" s="4"/>
    </row>
  </sheetData>
  <sortState ref="R31:R41">
    <sortCondition ref="R31"/>
  </sortState>
  <pageMargins left="0.75" right="0.75" top="1" bottom="1" header="0.5" footer="0.5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workbookViewId="0">
      <selection activeCell="C23" sqref="C23:D24"/>
    </sheetView>
  </sheetViews>
  <sheetFormatPr defaultRowHeight="12.75" x14ac:dyDescent="0.2"/>
  <cols>
    <col min="3" max="5" width="9.42578125" bestFit="1" customWidth="1"/>
    <col min="6" max="6" width="13.140625" bestFit="1" customWidth="1"/>
    <col min="7" max="7" width="9.42578125" bestFit="1" customWidth="1"/>
    <col min="8" max="8" width="13.28515625" bestFit="1" customWidth="1"/>
    <col min="9" max="9" width="9.42578125" bestFit="1" customWidth="1"/>
    <col min="10" max="10" width="9.42578125" customWidth="1"/>
    <col min="11" max="13" width="9.42578125" bestFit="1" customWidth="1"/>
  </cols>
  <sheetData>
    <row r="1" spans="1:3" x14ac:dyDescent="0.2">
      <c r="B1" s="7" t="s">
        <v>89</v>
      </c>
    </row>
    <row r="2" spans="1:3" x14ac:dyDescent="0.2">
      <c r="C2" s="7" t="s">
        <v>80</v>
      </c>
    </row>
    <row r="3" spans="1:3" ht="14.25" x14ac:dyDescent="0.2">
      <c r="C3" s="7" t="s">
        <v>81</v>
      </c>
    </row>
    <row r="4" spans="1:3" ht="14.25" x14ac:dyDescent="0.2">
      <c r="C4" s="7" t="s">
        <v>82</v>
      </c>
    </row>
    <row r="8" spans="1:3" x14ac:dyDescent="0.2">
      <c r="A8" s="9" t="s">
        <v>18</v>
      </c>
      <c r="B8" s="3" t="s">
        <v>0</v>
      </c>
      <c r="C8" s="3" t="s">
        <v>1</v>
      </c>
    </row>
    <row r="9" spans="1:3" x14ac:dyDescent="0.2">
      <c r="A9">
        <v>1</v>
      </c>
      <c r="B9">
        <v>4</v>
      </c>
      <c r="C9">
        <v>4.26</v>
      </c>
    </row>
    <row r="10" spans="1:3" x14ac:dyDescent="0.2">
      <c r="A10">
        <v>2</v>
      </c>
      <c r="B10">
        <v>5</v>
      </c>
      <c r="C10">
        <v>5.68</v>
      </c>
    </row>
    <row r="11" spans="1:3" x14ac:dyDescent="0.2">
      <c r="A11">
        <v>3</v>
      </c>
      <c r="B11">
        <v>6</v>
      </c>
      <c r="C11">
        <v>7.24</v>
      </c>
    </row>
    <row r="12" spans="1:3" x14ac:dyDescent="0.2">
      <c r="A12">
        <v>4</v>
      </c>
      <c r="B12">
        <v>7</v>
      </c>
      <c r="C12">
        <v>4.82</v>
      </c>
    </row>
    <row r="13" spans="1:3" x14ac:dyDescent="0.2">
      <c r="A13">
        <v>5</v>
      </c>
      <c r="B13">
        <v>8</v>
      </c>
      <c r="C13">
        <v>6.95</v>
      </c>
    </row>
    <row r="14" spans="1:3" x14ac:dyDescent="0.2">
      <c r="A14">
        <v>6</v>
      </c>
      <c r="B14">
        <v>9</v>
      </c>
      <c r="C14">
        <v>8.81</v>
      </c>
    </row>
    <row r="15" spans="1:3" x14ac:dyDescent="0.2">
      <c r="A15">
        <v>7</v>
      </c>
      <c r="B15">
        <v>10</v>
      </c>
      <c r="C15">
        <v>8.0399999999999991</v>
      </c>
    </row>
    <row r="16" spans="1:3" x14ac:dyDescent="0.2">
      <c r="A16">
        <v>8</v>
      </c>
      <c r="B16">
        <v>11</v>
      </c>
      <c r="C16">
        <v>8.33</v>
      </c>
    </row>
    <row r="17" spans="1:13" x14ac:dyDescent="0.2">
      <c r="A17">
        <v>9</v>
      </c>
      <c r="B17">
        <v>12</v>
      </c>
      <c r="C17">
        <v>10.84</v>
      </c>
    </row>
    <row r="18" spans="1:13" x14ac:dyDescent="0.2">
      <c r="A18">
        <v>10</v>
      </c>
      <c r="B18">
        <v>13</v>
      </c>
      <c r="C18">
        <v>7.58</v>
      </c>
    </row>
    <row r="19" spans="1:13" x14ac:dyDescent="0.2">
      <c r="A19">
        <v>11</v>
      </c>
      <c r="B19">
        <v>14</v>
      </c>
      <c r="C19">
        <v>9.9600000000000009</v>
      </c>
    </row>
    <row r="21" spans="1:13" ht="14.25" x14ac:dyDescent="0.2">
      <c r="B21" s="6" t="s">
        <v>83</v>
      </c>
      <c r="C21" s="10">
        <f t="array" ref="C21:M22">TRANSPOSE(A23:B33)</f>
        <v>1</v>
      </c>
      <c r="D21" s="10">
        <v>1</v>
      </c>
      <c r="E21" s="10">
        <v>1</v>
      </c>
      <c r="F21" s="10">
        <v>1</v>
      </c>
      <c r="G21" s="10">
        <v>1</v>
      </c>
      <c r="H21" s="10">
        <v>1</v>
      </c>
      <c r="I21" s="10">
        <v>1</v>
      </c>
      <c r="J21" s="10">
        <v>1</v>
      </c>
      <c r="K21" s="10">
        <v>1</v>
      </c>
      <c r="L21" s="10">
        <v>1</v>
      </c>
      <c r="M21" s="10">
        <v>1</v>
      </c>
    </row>
    <row r="22" spans="1:13" x14ac:dyDescent="0.2">
      <c r="A22" s="6" t="s">
        <v>75</v>
      </c>
      <c r="B22" s="26"/>
      <c r="C22" s="10">
        <v>4</v>
      </c>
      <c r="D22" s="10">
        <v>5</v>
      </c>
      <c r="E22" s="10">
        <v>6</v>
      </c>
      <c r="F22" s="10">
        <v>7</v>
      </c>
      <c r="G22" s="10">
        <v>8</v>
      </c>
      <c r="H22" s="10">
        <v>9</v>
      </c>
      <c r="I22" s="10">
        <v>10</v>
      </c>
      <c r="J22" s="10">
        <v>11</v>
      </c>
      <c r="K22" s="10">
        <v>12</v>
      </c>
      <c r="L22" s="10">
        <v>13</v>
      </c>
      <c r="M22" s="10">
        <v>14</v>
      </c>
    </row>
    <row r="23" spans="1:13" x14ac:dyDescent="0.2">
      <c r="A23" s="10">
        <v>1</v>
      </c>
      <c r="B23" s="10">
        <f>B9</f>
        <v>4</v>
      </c>
      <c r="C23">
        <f t="array" ref="C23:D24">MMULT(C21:M22,A23:B33)</f>
        <v>11</v>
      </c>
      <c r="D23">
        <v>99</v>
      </c>
    </row>
    <row r="24" spans="1:13" x14ac:dyDescent="0.2">
      <c r="A24" s="10">
        <v>1</v>
      </c>
      <c r="B24" s="10">
        <f t="shared" ref="B24:B33" si="0">B10</f>
        <v>5</v>
      </c>
      <c r="C24">
        <v>99</v>
      </c>
      <c r="D24">
        <v>1001</v>
      </c>
    </row>
    <row r="25" spans="1:13" x14ac:dyDescent="0.2">
      <c r="A25" s="10">
        <v>1</v>
      </c>
      <c r="B25" s="10">
        <f t="shared" si="0"/>
        <v>6</v>
      </c>
    </row>
    <row r="26" spans="1:13" x14ac:dyDescent="0.2">
      <c r="A26" s="10">
        <v>1</v>
      </c>
      <c r="B26" s="10">
        <f t="shared" si="0"/>
        <v>7</v>
      </c>
    </row>
    <row r="27" spans="1:13" x14ac:dyDescent="0.2">
      <c r="A27" s="10">
        <v>1</v>
      </c>
      <c r="B27" s="10">
        <f t="shared" si="0"/>
        <v>8</v>
      </c>
    </row>
    <row r="28" spans="1:13" x14ac:dyDescent="0.2">
      <c r="A28" s="10">
        <v>1</v>
      </c>
      <c r="B28" s="10">
        <f t="shared" si="0"/>
        <v>9</v>
      </c>
    </row>
    <row r="29" spans="1:13" x14ac:dyDescent="0.2">
      <c r="A29" s="10">
        <v>1</v>
      </c>
      <c r="B29" s="10">
        <f t="shared" si="0"/>
        <v>10</v>
      </c>
    </row>
    <row r="30" spans="1:13" x14ac:dyDescent="0.2">
      <c r="A30" s="10">
        <v>1</v>
      </c>
      <c r="B30" s="10">
        <f t="shared" si="0"/>
        <v>11</v>
      </c>
    </row>
    <row r="31" spans="1:13" x14ac:dyDescent="0.2">
      <c r="A31" s="10">
        <v>1</v>
      </c>
      <c r="B31" s="10">
        <f t="shared" si="0"/>
        <v>12</v>
      </c>
    </row>
    <row r="32" spans="1:13" x14ac:dyDescent="0.2">
      <c r="A32" s="10">
        <v>1</v>
      </c>
      <c r="B32" s="10">
        <f t="shared" si="0"/>
        <v>13</v>
      </c>
    </row>
    <row r="33" spans="1:13" x14ac:dyDescent="0.2">
      <c r="A33" s="10">
        <v>1</v>
      </c>
      <c r="B33" s="10">
        <f t="shared" si="0"/>
        <v>14</v>
      </c>
    </row>
    <row r="35" spans="1:13" x14ac:dyDescent="0.2">
      <c r="C35">
        <f t="array" ref="C35:D36">MINVERSE(C23:D24)</f>
        <v>0.82727272727272771</v>
      </c>
      <c r="D35">
        <v>-8.1818181818181873E-2</v>
      </c>
    </row>
    <row r="36" spans="1:13" x14ac:dyDescent="0.2">
      <c r="A36" s="10"/>
      <c r="B36" s="10"/>
      <c r="C36">
        <v>-8.1818181818181873E-2</v>
      </c>
      <c r="D36">
        <v>9.0909090909090957E-3</v>
      </c>
    </row>
    <row r="37" spans="1:13" x14ac:dyDescent="0.2">
      <c r="A37" s="10"/>
      <c r="B37" s="10"/>
    </row>
    <row r="38" spans="1:13" x14ac:dyDescent="0.2">
      <c r="A38" s="10"/>
      <c r="B38" s="10"/>
    </row>
    <row r="39" spans="1:13" x14ac:dyDescent="0.2">
      <c r="A39" s="10"/>
      <c r="B39" s="10"/>
      <c r="C39">
        <f t="array" ref="C39:M40">MMULT(C35:D36,C21:M22)</f>
        <v>0.50000000000000022</v>
      </c>
      <c r="D39">
        <v>0.41818181818181832</v>
      </c>
      <c r="E39">
        <v>0.33636363636363648</v>
      </c>
      <c r="F39">
        <v>0.25454545454545463</v>
      </c>
      <c r="G39">
        <v>0.17272727272727273</v>
      </c>
      <c r="H39">
        <v>9.0909090909090828E-2</v>
      </c>
      <c r="I39">
        <v>9.0909090909089274E-3</v>
      </c>
      <c r="J39">
        <v>-7.2727272727272863E-2</v>
      </c>
      <c r="K39">
        <v>-0.15454545454545476</v>
      </c>
      <c r="L39">
        <v>-0.23636363636363666</v>
      </c>
      <c r="M39">
        <v>-0.31818181818181845</v>
      </c>
    </row>
    <row r="40" spans="1:13" x14ac:dyDescent="0.2">
      <c r="A40" s="10"/>
      <c r="B40" s="10"/>
      <c r="C40">
        <v>-4.5454545454545491E-2</v>
      </c>
      <c r="D40">
        <v>-3.6363636363636397E-2</v>
      </c>
      <c r="E40">
        <v>-2.7272727272727296E-2</v>
      </c>
      <c r="F40">
        <v>-1.8181818181818202E-2</v>
      </c>
      <c r="G40">
        <v>-9.0909090909091078E-3</v>
      </c>
      <c r="H40">
        <v>-1.3877787807814457E-17</v>
      </c>
      <c r="I40">
        <v>9.0909090909090801E-3</v>
      </c>
      <c r="J40">
        <v>1.8181818181818174E-2</v>
      </c>
      <c r="K40">
        <v>2.7272727272727282E-2</v>
      </c>
      <c r="L40">
        <v>3.6363636363636376E-2</v>
      </c>
      <c r="M40">
        <v>4.545454545454547E-2</v>
      </c>
    </row>
    <row r="41" spans="1:13" x14ac:dyDescent="0.2">
      <c r="A41" s="10"/>
      <c r="B41" s="10"/>
    </row>
    <row r="42" spans="1:13" x14ac:dyDescent="0.2">
      <c r="A42" s="10"/>
      <c r="B42" s="10"/>
    </row>
    <row r="43" spans="1:13" x14ac:dyDescent="0.2">
      <c r="A43" s="10"/>
      <c r="B43" s="10"/>
      <c r="C43">
        <f t="array" ref="C43:C44">MMULT(C39:M40,C9:C19)</f>
        <v>3.0000909090909027</v>
      </c>
      <c r="D43" s="8" t="s">
        <v>84</v>
      </c>
      <c r="F43" s="27" t="s">
        <v>87</v>
      </c>
      <c r="G43">
        <f>SQRT(C35*M74)</f>
        <v>1.1247467908086435</v>
      </c>
    </row>
    <row r="44" spans="1:13" x14ac:dyDescent="0.2">
      <c r="A44" s="10"/>
      <c r="B44" s="10"/>
      <c r="C44">
        <v>0.50009090909090848</v>
      </c>
      <c r="D44" s="8" t="s">
        <v>85</v>
      </c>
      <c r="F44" s="27" t="s">
        <v>88</v>
      </c>
      <c r="G44">
        <f>SQRT(D36*M74)</f>
        <v>0.11790550059563405</v>
      </c>
    </row>
    <row r="45" spans="1:13" x14ac:dyDescent="0.2">
      <c r="A45" s="10"/>
      <c r="B45" s="10"/>
    </row>
    <row r="46" spans="1:13" x14ac:dyDescent="0.2">
      <c r="A46" s="10"/>
      <c r="B46" s="10"/>
    </row>
    <row r="47" spans="1:13" x14ac:dyDescent="0.2">
      <c r="A47" s="10"/>
      <c r="B47" s="10"/>
    </row>
    <row r="48" spans="1:13" x14ac:dyDescent="0.2">
      <c r="C48">
        <f t="array" ref="C48:M58">MMULT(A23:B33,C39:M40)</f>
        <v>0.31818181818181823</v>
      </c>
      <c r="D48">
        <v>0.27272727272727271</v>
      </c>
      <c r="E48">
        <v>0.22727272727272729</v>
      </c>
      <c r="F48">
        <v>0.18181818181818182</v>
      </c>
      <c r="G48">
        <v>0.1363636363636363</v>
      </c>
      <c r="H48">
        <v>9.0909090909090773E-2</v>
      </c>
      <c r="I48">
        <v>4.5454545454545248E-2</v>
      </c>
      <c r="J48">
        <v>-1.6653345369377348E-16</v>
      </c>
      <c r="K48">
        <v>-4.5454545454545636E-2</v>
      </c>
      <c r="L48">
        <v>-9.0909090909091161E-2</v>
      </c>
      <c r="M48">
        <v>-0.13636363636363658</v>
      </c>
    </row>
    <row r="49" spans="2:13" x14ac:dyDescent="0.2">
      <c r="C49">
        <v>0.27272727272727276</v>
      </c>
      <c r="D49">
        <v>0.23636363636363633</v>
      </c>
      <c r="E49">
        <v>0.2</v>
      </c>
      <c r="F49">
        <v>0.16363636363636364</v>
      </c>
      <c r="G49">
        <v>0.1272727272727272</v>
      </c>
      <c r="H49">
        <v>9.0909090909090759E-2</v>
      </c>
      <c r="I49">
        <v>5.4545454545454328E-2</v>
      </c>
      <c r="J49">
        <v>1.8181818181818007E-2</v>
      </c>
      <c r="K49">
        <v>-1.8181818181818354E-2</v>
      </c>
      <c r="L49">
        <v>-5.4545454545454786E-2</v>
      </c>
      <c r="M49">
        <v>-9.0909090909091106E-2</v>
      </c>
    </row>
    <row r="50" spans="2:13" x14ac:dyDescent="0.2">
      <c r="C50">
        <v>0.22727272727272729</v>
      </c>
      <c r="D50">
        <v>0.19999999999999996</v>
      </c>
      <c r="E50">
        <v>0.1727272727272727</v>
      </c>
      <c r="F50">
        <v>0.14545454545454542</v>
      </c>
      <c r="G50">
        <v>0.11818181818181808</v>
      </c>
      <c r="H50">
        <v>9.0909090909090745E-2</v>
      </c>
      <c r="I50">
        <v>6.3636363636363408E-2</v>
      </c>
      <c r="J50">
        <v>3.6363636363636181E-2</v>
      </c>
      <c r="K50">
        <v>9.0909090909089274E-3</v>
      </c>
      <c r="L50">
        <v>-1.818181818181841E-2</v>
      </c>
      <c r="M50">
        <v>-4.5454545454545636E-2</v>
      </c>
    </row>
    <row r="51" spans="2:13" x14ac:dyDescent="0.2">
      <c r="C51">
        <v>0.18181818181818177</v>
      </c>
      <c r="D51">
        <v>0.16363636363636352</v>
      </c>
      <c r="E51">
        <v>0.14545454545454539</v>
      </c>
      <c r="F51">
        <v>0.1272727272727272</v>
      </c>
      <c r="G51">
        <v>0.10909090909090897</v>
      </c>
      <c r="H51">
        <v>9.0909090909090731E-2</v>
      </c>
      <c r="I51">
        <v>7.2727272727272488E-2</v>
      </c>
      <c r="J51">
        <v>5.4545454545454342E-2</v>
      </c>
      <c r="K51">
        <v>3.6363636363636209E-2</v>
      </c>
      <c r="L51">
        <v>1.8181818181817966E-2</v>
      </c>
      <c r="M51">
        <v>-1.6653345369377348E-16</v>
      </c>
    </row>
    <row r="52" spans="2:13" x14ac:dyDescent="0.2">
      <c r="C52">
        <v>0.1363636363636363</v>
      </c>
      <c r="D52">
        <v>0.12727272727272715</v>
      </c>
      <c r="E52">
        <v>0.11818181818181811</v>
      </c>
      <c r="F52">
        <v>0.10909090909090902</v>
      </c>
      <c r="G52">
        <v>9.9999999999999867E-2</v>
      </c>
      <c r="H52">
        <v>9.0909090909090717E-2</v>
      </c>
      <c r="I52">
        <v>8.1818181818181568E-2</v>
      </c>
      <c r="J52">
        <v>7.2727272727272529E-2</v>
      </c>
      <c r="K52">
        <v>6.3636363636363491E-2</v>
      </c>
      <c r="L52">
        <v>5.4545454545454342E-2</v>
      </c>
      <c r="M52">
        <v>4.5454545454545303E-2</v>
      </c>
    </row>
    <row r="53" spans="2:13" x14ac:dyDescent="0.2">
      <c r="C53">
        <v>9.0909090909090828E-2</v>
      </c>
      <c r="D53">
        <v>9.0909090909090773E-2</v>
      </c>
      <c r="E53">
        <v>9.0909090909090828E-2</v>
      </c>
      <c r="F53">
        <v>9.0909090909090828E-2</v>
      </c>
      <c r="G53">
        <v>9.0909090909090759E-2</v>
      </c>
      <c r="H53">
        <v>9.0909090909090703E-2</v>
      </c>
      <c r="I53">
        <v>9.0909090909090648E-2</v>
      </c>
      <c r="J53">
        <v>9.0909090909090717E-2</v>
      </c>
      <c r="K53">
        <v>9.0909090909090773E-2</v>
      </c>
      <c r="L53">
        <v>9.0909090909090717E-2</v>
      </c>
      <c r="M53">
        <v>9.0909090909090773E-2</v>
      </c>
    </row>
    <row r="54" spans="2:13" x14ac:dyDescent="0.2">
      <c r="C54">
        <v>4.5454545454545303E-2</v>
      </c>
      <c r="D54">
        <v>5.4545454545454342E-2</v>
      </c>
      <c r="E54">
        <v>6.3636363636363547E-2</v>
      </c>
      <c r="F54">
        <v>7.2727272727272613E-2</v>
      </c>
      <c r="G54">
        <v>8.1818181818181651E-2</v>
      </c>
      <c r="H54">
        <v>9.090909090909069E-2</v>
      </c>
      <c r="I54">
        <v>9.9999999999999728E-2</v>
      </c>
      <c r="J54">
        <v>0.10909090909090888</v>
      </c>
      <c r="K54">
        <v>0.11818181818181805</v>
      </c>
      <c r="L54">
        <v>0.12727272727272709</v>
      </c>
      <c r="M54">
        <v>0.13636363636363624</v>
      </c>
    </row>
    <row r="55" spans="2:13" x14ac:dyDescent="0.2">
      <c r="C55">
        <v>-2.2204460492503131E-16</v>
      </c>
      <c r="D55">
        <v>1.8181818181817966E-2</v>
      </c>
      <c r="E55">
        <v>3.6363636363636209E-2</v>
      </c>
      <c r="F55">
        <v>5.4545454545454397E-2</v>
      </c>
      <c r="G55">
        <v>7.2727272727272543E-2</v>
      </c>
      <c r="H55">
        <v>9.0909090909090676E-2</v>
      </c>
      <c r="I55">
        <v>0.10909090909090881</v>
      </c>
      <c r="J55">
        <v>0.12727272727272704</v>
      </c>
      <c r="K55">
        <v>0.14545454545454534</v>
      </c>
      <c r="L55">
        <v>0.16363636363636347</v>
      </c>
      <c r="M55">
        <v>0.18181818181818177</v>
      </c>
    </row>
    <row r="56" spans="2:13" x14ac:dyDescent="0.2">
      <c r="C56">
        <v>-4.5454545454545636E-2</v>
      </c>
      <c r="D56">
        <v>-1.818181818181841E-2</v>
      </c>
      <c r="E56">
        <v>9.0909090909089274E-3</v>
      </c>
      <c r="F56">
        <v>3.6363636363636209E-2</v>
      </c>
      <c r="G56">
        <v>6.3636363636363436E-2</v>
      </c>
      <c r="H56">
        <v>9.0909090909090662E-2</v>
      </c>
      <c r="I56">
        <v>0.11818181818181789</v>
      </c>
      <c r="J56">
        <v>0.14545454545454523</v>
      </c>
      <c r="K56">
        <v>0.17272727272727262</v>
      </c>
      <c r="L56">
        <v>0.19999999999999984</v>
      </c>
      <c r="M56">
        <v>0.22727272727272718</v>
      </c>
    </row>
    <row r="57" spans="2:13" x14ac:dyDescent="0.2">
      <c r="C57">
        <v>-9.0909090909091161E-2</v>
      </c>
      <c r="D57">
        <v>-5.4545454545454841E-2</v>
      </c>
      <c r="E57">
        <v>-1.8181818181818354E-2</v>
      </c>
      <c r="F57">
        <v>1.8181818181818021E-2</v>
      </c>
      <c r="G57">
        <v>5.4545454545454328E-2</v>
      </c>
      <c r="H57">
        <v>9.0909090909090648E-2</v>
      </c>
      <c r="I57">
        <v>0.12727272727272698</v>
      </c>
      <c r="J57">
        <v>0.16363636363636341</v>
      </c>
      <c r="K57">
        <v>0.1999999999999999</v>
      </c>
      <c r="L57">
        <v>0.23636363636363622</v>
      </c>
      <c r="M57">
        <v>0.2727272727272726</v>
      </c>
    </row>
    <row r="58" spans="2:13" x14ac:dyDescent="0.2">
      <c r="C58">
        <v>-0.13636363636363669</v>
      </c>
      <c r="D58">
        <v>-9.0909090909091272E-2</v>
      </c>
      <c r="E58">
        <v>-4.5454545454545692E-2</v>
      </c>
      <c r="F58">
        <v>-2.2204460492503131E-16</v>
      </c>
      <c r="G58">
        <v>4.545454545454522E-2</v>
      </c>
      <c r="H58">
        <v>9.0909090909090634E-2</v>
      </c>
      <c r="I58">
        <v>0.13636363636363605</v>
      </c>
      <c r="J58">
        <v>0.18181818181818155</v>
      </c>
      <c r="K58">
        <v>0.22727272727272718</v>
      </c>
      <c r="L58">
        <v>0.2727272727272726</v>
      </c>
      <c r="M58">
        <v>0.31818181818181812</v>
      </c>
    </row>
    <row r="62" spans="2:13" x14ac:dyDescent="0.2">
      <c r="B62" s="9" t="s">
        <v>18</v>
      </c>
      <c r="L62" s="9" t="s">
        <v>18</v>
      </c>
      <c r="M62" s="7" t="s">
        <v>67</v>
      </c>
    </row>
    <row r="63" spans="2:13" x14ac:dyDescent="0.2">
      <c r="B63">
        <v>1</v>
      </c>
      <c r="C63">
        <f t="array" ref="C63:C73">MMULT(C48:M58,C9:C19)</f>
        <v>5.0004545454545335</v>
      </c>
      <c r="L63">
        <v>1</v>
      </c>
      <c r="M63">
        <f>C9-C63</f>
        <v>-0.74045454545453371</v>
      </c>
    </row>
    <row r="64" spans="2:13" x14ac:dyDescent="0.2">
      <c r="B64">
        <v>2</v>
      </c>
      <c r="C64">
        <v>5.5005454545454437</v>
      </c>
      <c r="L64">
        <v>2</v>
      </c>
      <c r="M64">
        <f t="shared" ref="M64:M73" si="1">C10-C64</f>
        <v>0.17945454545455597</v>
      </c>
    </row>
    <row r="65" spans="2:13" x14ac:dyDescent="0.2">
      <c r="B65">
        <v>3</v>
      </c>
      <c r="C65">
        <v>6.0006363636363522</v>
      </c>
      <c r="L65">
        <v>3</v>
      </c>
      <c r="M65">
        <f t="shared" si="1"/>
        <v>1.239363636363648</v>
      </c>
    </row>
    <row r="66" spans="2:13" x14ac:dyDescent="0.2">
      <c r="B66">
        <v>4</v>
      </c>
      <c r="C66">
        <v>6.5007272727272589</v>
      </c>
      <c r="L66">
        <v>4</v>
      </c>
      <c r="M66">
        <f t="shared" si="1"/>
        <v>-1.6807272727272586</v>
      </c>
    </row>
    <row r="67" spans="2:13" x14ac:dyDescent="0.2">
      <c r="B67">
        <v>5</v>
      </c>
      <c r="C67">
        <v>7.0008181818181683</v>
      </c>
      <c r="L67">
        <v>5</v>
      </c>
      <c r="M67">
        <f t="shared" si="1"/>
        <v>-5.0818181818168107E-2</v>
      </c>
    </row>
    <row r="68" spans="2:13" x14ac:dyDescent="0.2">
      <c r="B68">
        <v>6</v>
      </c>
      <c r="C68">
        <v>7.5009090909090785</v>
      </c>
      <c r="L68">
        <v>6</v>
      </c>
      <c r="M68">
        <f t="shared" si="1"/>
        <v>1.309090909090922</v>
      </c>
    </row>
    <row r="69" spans="2:13" x14ac:dyDescent="0.2">
      <c r="B69">
        <v>7</v>
      </c>
      <c r="C69">
        <v>8.000999999999987</v>
      </c>
      <c r="L69">
        <v>7</v>
      </c>
      <c r="M69">
        <f t="shared" si="1"/>
        <v>3.9000000000012136E-2</v>
      </c>
    </row>
    <row r="70" spans="2:13" x14ac:dyDescent="0.2">
      <c r="B70">
        <v>8</v>
      </c>
      <c r="C70">
        <v>8.5010909090908946</v>
      </c>
      <c r="L70">
        <v>8</v>
      </c>
      <c r="M70">
        <f t="shared" si="1"/>
        <v>-0.17109090909089453</v>
      </c>
    </row>
    <row r="71" spans="2:13" x14ac:dyDescent="0.2">
      <c r="B71">
        <v>9</v>
      </c>
      <c r="C71">
        <v>9.001181818181804</v>
      </c>
      <c r="L71">
        <v>9</v>
      </c>
      <c r="M71">
        <f t="shared" si="1"/>
        <v>1.8388181818181959</v>
      </c>
    </row>
    <row r="72" spans="2:13" x14ac:dyDescent="0.2">
      <c r="B72">
        <v>10</v>
      </c>
      <c r="C72">
        <v>9.5012727272727115</v>
      </c>
      <c r="L72">
        <v>10</v>
      </c>
      <c r="M72">
        <f t="shared" si="1"/>
        <v>-1.9212727272727115</v>
      </c>
    </row>
    <row r="73" spans="2:13" x14ac:dyDescent="0.2">
      <c r="B73">
        <v>11</v>
      </c>
      <c r="C73">
        <v>10.001363636363619</v>
      </c>
      <c r="L73">
        <v>11</v>
      </c>
      <c r="M73">
        <f t="shared" si="1"/>
        <v>-4.1363636363618284E-2</v>
      </c>
    </row>
    <row r="74" spans="2:13" x14ac:dyDescent="0.2">
      <c r="L74" s="27" t="s">
        <v>86</v>
      </c>
      <c r="M74">
        <f>_xlfn.VAR.P(M63:M73)*11/9</f>
        <v>1.5291877777777758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trendline</vt:lpstr>
      <vt:lpstr>by hand</vt:lpstr>
      <vt:lpstr>LINEST</vt:lpstr>
      <vt:lpstr>ANOVA</vt:lpstr>
      <vt:lpstr>Matrix Math</vt:lpstr>
    </vt:vector>
  </TitlesOfParts>
  <Company>lihoguru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Mack</dc:creator>
  <cp:lastModifiedBy>Chris</cp:lastModifiedBy>
  <dcterms:created xsi:type="dcterms:W3CDTF">2006-08-22T20:15:32Z</dcterms:created>
  <dcterms:modified xsi:type="dcterms:W3CDTF">2016-08-30T21:10:45Z</dcterms:modified>
</cp:coreProperties>
</file>